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570" windowWidth="14055" windowHeight="6090"/>
  </bookViews>
  <sheets>
    <sheet name="C2Matrix" sheetId="1" r:id="rId1"/>
  </sheets>
  <definedNames>
    <definedName name="_xlnm._FilterDatabase" localSheetId="0" hidden="1">'C2Matrix'!$A$2:$BI$155</definedName>
  </definedNames>
  <calcPr calcId="144525"/>
</workbook>
</file>

<file path=xl/calcChain.xml><?xml version="1.0" encoding="utf-8"?>
<calcChain xmlns="http://schemas.openxmlformats.org/spreadsheetml/2006/main">
  <c r="BA154" i="1" l="1"/>
  <c r="K143" i="1"/>
  <c r="BA140" i="1"/>
  <c r="K140" i="1"/>
  <c r="K136" i="1"/>
  <c r="K132" i="1"/>
  <c r="K131" i="1"/>
  <c r="BA120" i="1"/>
  <c r="AU109" i="1"/>
  <c r="K105" i="1"/>
  <c r="AU104" i="1"/>
  <c r="AU94" i="1"/>
  <c r="BA91" i="1"/>
  <c r="BA74" i="1"/>
  <c r="K73" i="1"/>
  <c r="BA62" i="1"/>
  <c r="AU62" i="1"/>
  <c r="K62" i="1"/>
  <c r="K59" i="1"/>
  <c r="BA54" i="1"/>
  <c r="BA48" i="1"/>
  <c r="BA38" i="1"/>
  <c r="AU38" i="1"/>
  <c r="P38" i="1"/>
  <c r="K38" i="1"/>
  <c r="BA26" i="1"/>
  <c r="K26" i="1"/>
  <c r="BA19" i="1"/>
  <c r="K19" i="1"/>
  <c r="L2" i="1"/>
</calcChain>
</file>

<file path=xl/sharedStrings.xml><?xml version="1.0" encoding="utf-8"?>
<sst xmlns="http://schemas.openxmlformats.org/spreadsheetml/2006/main" count="2995" uniqueCount="665">
  <si>
    <t>C2 Info</t>
  </si>
  <si>
    <t>C2 Matrix Info</t>
  </si>
  <si>
    <t>Language</t>
  </si>
  <si>
    <t>UI</t>
  </si>
  <si>
    <t>Payload</t>
  </si>
  <si>
    <t>Channel</t>
  </si>
  <si>
    <t>Capabilities</t>
  </si>
  <si>
    <t>Detection</t>
  </si>
  <si>
    <t>Support</t>
  </si>
  <si>
    <t>Name</t>
  </si>
  <si>
    <t>License</t>
  </si>
  <si>
    <t>Price</t>
  </si>
  <si>
    <t>GitHub</t>
  </si>
  <si>
    <t>Site</t>
  </si>
  <si>
    <t>Twitter</t>
  </si>
  <si>
    <t>Evaluator</t>
  </si>
  <si>
    <t>Date</t>
  </si>
  <si>
    <t>Version</t>
  </si>
  <si>
    <t>Implementation</t>
  </si>
  <si>
    <t>How-To</t>
  </si>
  <si>
    <t>Kali</t>
  </si>
  <si>
    <t>Server</t>
  </si>
  <si>
    <t>Implant</t>
  </si>
  <si>
    <t>Multi-User</t>
  </si>
  <si>
    <t>Dark Mode</t>
  </si>
  <si>
    <t>API</t>
  </si>
  <si>
    <t>Windows</t>
  </si>
  <si>
    <t>Linux</t>
  </si>
  <si>
    <t>macOS</t>
  </si>
  <si>
    <t>Format</t>
  </si>
  <si>
    <t>Packaging</t>
  </si>
  <si>
    <t>TCP</t>
  </si>
  <si>
    <t>HTTP</t>
  </si>
  <si>
    <t>HTTP2</t>
  </si>
  <si>
    <t>HTTP3</t>
  </si>
  <si>
    <t>DNS</t>
  </si>
  <si>
    <t>DoH</t>
  </si>
  <si>
    <t>ICMP</t>
  </si>
  <si>
    <t>FTP</t>
  </si>
  <si>
    <t>IMAP</t>
  </si>
  <si>
    <t>MAPI</t>
  </si>
  <si>
    <t>SMB</t>
  </si>
  <si>
    <t>LDAP</t>
  </si>
  <si>
    <t>Key Exchange</t>
  </si>
  <si>
    <t>Stego</t>
  </si>
  <si>
    <t>Proxy Aware</t>
  </si>
  <si>
    <t>DomainFront</t>
  </si>
  <si>
    <t>Custom Profile</t>
  </si>
  <si>
    <t>Jitter</t>
  </si>
  <si>
    <t>Working Hours</t>
  </si>
  <si>
    <t>Kill Date</t>
  </si>
  <si>
    <t>Chaining</t>
  </si>
  <si>
    <t>Logging</t>
  </si>
  <si>
    <t>In Wild</t>
  </si>
  <si>
    <t>ATT&amp;CK Mapping</t>
  </si>
  <si>
    <t>Dashboard</t>
  </si>
  <si>
    <t>SOCKS Support</t>
  </si>
  <si>
    <t>VPN Pivoting</t>
  </si>
  <si>
    <t>BOF</t>
  </si>
  <si>
    <t>Blog</t>
  </si>
  <si>
    <t>C2-Matrix Indicators</t>
  </si>
  <si>
    <t>JARM</t>
  </si>
  <si>
    <t>Shodan/Censys</t>
  </si>
  <si>
    <t>Actively Maint. &lt;12 mo</t>
  </si>
  <si>
    <t>Slack</t>
  </si>
  <si>
    <t>Slack Members</t>
  </si>
  <si>
    <t>GH Issues</t>
  </si>
  <si>
    <t>Notes</t>
  </si>
  <si>
    <t>AdaptixC2</t>
  </si>
  <si>
    <t>NA</t>
  </si>
  <si>
    <t>https://github.com/Adaptix-Framework/AdaptixC2</t>
  </si>
  <si>
    <t>https://adaptix-framework.gitbook.io/adaptix-framework</t>
  </si>
  <si>
    <t>@hacker_ralf</t>
  </si>
  <si>
    <t>Contribute</t>
  </si>
  <si>
    <t>AirStrike</t>
  </si>
  <si>
    <t>https://github.com/smokeme/airstrike</t>
  </si>
  <si>
    <t>@q8fawazo</t>
  </si>
  <si>
    <t>Alan</t>
  </si>
  <si>
    <t>Created Commons</t>
  </si>
  <si>
    <t>https://github.com/enkomio/AlanFramework</t>
  </si>
  <si>
    <t>@s4tan</t>
  </si>
  <si>
    <t>binary</t>
  </si>
  <si>
    <t>.NET</t>
  </si>
  <si>
    <t>C/Asm</t>
  </si>
  <si>
    <t>No</t>
  </si>
  <si>
    <t>Yes</t>
  </si>
  <si>
    <t>All code is executed in memory</t>
  </si>
  <si>
    <t>Alchimist</t>
  </si>
  <si>
    <t>https://blog.talosintelligence.com/2022/10/alchimist-offensive-framework.html</t>
  </si>
  <si>
    <t>@TalosSecurity</t>
  </si>
  <si>
    <t>Go</t>
  </si>
  <si>
    <t>Web</t>
  </si>
  <si>
    <t>Amnesiac</t>
  </si>
  <si>
    <t>BSD3</t>
  </si>
  <si>
    <t>https://github.com/Leo4j/Amnesiac</t>
  </si>
  <si>
    <t>Ares</t>
  </si>
  <si>
    <t>https://github.com/sweetsoftware/Ares</t>
  </si>
  <si>
    <t>@nas_bench</t>
  </si>
  <si>
    <t>N/A</t>
  </si>
  <si>
    <t>Python</t>
  </si>
  <si>
    <t>None</t>
  </si>
  <si>
    <t>AsyncRAT-C#</t>
  </si>
  <si>
    <t>MIT</t>
  </si>
  <si>
    <t>https://github.com/NYAN-x-CAT/AsyncRAT-C-Sharp</t>
  </si>
  <si>
    <t>1dd40d40d00040d1dc1dd40d1dd40d3df2d6a0c2caaa0dc59908f0d3602943</t>
  </si>
  <si>
    <t>AtlasC2</t>
  </si>
  <si>
    <t>https://github.com/Gr1mmie/AtlasC2</t>
  </si>
  <si>
    <t>https://grimmie.net/atlasc2-carrying-the-weight-of-net-assemblies/</t>
  </si>
  <si>
    <t>@gr1mmie</t>
  </si>
  <si>
    <t>@Adam_Mashinchi</t>
  </si>
  <si>
    <t>C#</t>
  </si>
  <si>
    <t>CLI</t>
  </si>
  <si>
    <t>b3acon</t>
  </si>
  <si>
    <t>GPL-3.0</t>
  </si>
  <si>
    <t>https://github.com/b3rito/b3acon</t>
  </si>
  <si>
    <t>https://b3rito.github.io/b3acon/</t>
  </si>
  <si>
    <t>@b3rito</t>
  </si>
  <si>
    <t>PowerShell</t>
  </si>
  <si>
    <t>Works with Yandex (other IMAP/SMTP providers may work with small adjustments)</t>
  </si>
  <si>
    <t>BabyShark</t>
  </si>
  <si>
    <t>https://github.com/UnkL4b/BabyShark</t>
  </si>
  <si>
    <t>@UnkL4b</t>
  </si>
  <si>
    <t>Beta 1.0</t>
  </si>
  <si>
    <t>Bash</t>
  </si>
  <si>
    <t>Badrats</t>
  </si>
  <si>
    <t>GNU GPL3</t>
  </si>
  <si>
    <t>https://gitlab.com/KevinJClark/badrats</t>
  </si>
  <si>
    <t>@GuhnooPlusLinux</t>
  </si>
  <si>
    <t>BEAR</t>
  </si>
  <si>
    <t>https://github.com/S3N4T0R-0X0/BEAR</t>
  </si>
  <si>
    <t>BlackMamba</t>
  </si>
  <si>
    <t>https://github.com/loseys/BlackMamba</t>
  </si>
  <si>
    <t>Brute Ratel</t>
  </si>
  <si>
    <t>Commercial</t>
  </si>
  <si>
    <t>https://bruteratel.com/</t>
  </si>
  <si>
    <t>@NinjaParanoid</t>
  </si>
  <si>
    <t>Golang</t>
  </si>
  <si>
    <t>C, x64 Asm</t>
  </si>
  <si>
    <t>GUI</t>
  </si>
  <si>
    <t>Bunraku</t>
  </si>
  <si>
    <t>Apache 2</t>
  </si>
  <si>
    <t>https://github.com/theshadowboxers/bunraku</t>
  </si>
  <si>
    <t>C3</t>
  </si>
  <si>
    <t>https://github.com/FSecureLABS/C3</t>
  </si>
  <si>
    <t>https://labs.f-secure.com/tools/c3/</t>
  </si>
  <si>
    <t>@FSecureLabs</t>
  </si>
  <si>
    <t>@ajpc500</t>
  </si>
  <si>
    <t>.NET Core</t>
  </si>
  <si>
    <t>C++</t>
  </si>
  <si>
    <t>- hunting for C3 - https://labs.f-secure.com/blog/hunting-for-c3/ - dropbox channel - https://labs.f-secure.com/blog/attack-detection-fundamentals-c2-and-exfiltration-lab-3 - UNC share file detection - https://labs.f-secure.com/blog/attack-detection-fundamentals-discovery-and-lateral-movement-lab-3/ - Printer C2 detection - https://labs.f-secure.com/blog/print-c2/ - Yara Rule from FireEye - https://www.fireeye.com/blog/threat-research/2021/05/shining-a-light-on-darkside-ransomware-operations.html - Yara rule for C3 in-memory shellcode - https://gist.github.com/ajpc500/9ae6eb427375438f906b0bf394813bc5 - C3 DLL usage (sigma rule) - https://github.com/SigmaHQ/sigma/blob/master/rules/windows/process_creation/process_creation_c3_load_by_rundll32.yml</t>
  </si>
  <si>
    <t>#c3 bloodhoundgang.herokuapp.com</t>
  </si>
  <si>
    <t>Asana - Dropbox - GoogleDrive - GitHub - Slack - O365 - LDAP - Printer - Unc Share File - MSSQL</t>
  </si>
  <si>
    <t>CALDERA</t>
  </si>
  <si>
    <t>https://github.com/mitre/caldera</t>
  </si>
  <si>
    <t>@jorgeorchilles</t>
  </si>
  <si>
    <t>pip3</t>
  </si>
  <si>
    <t>http://mitre-caldera.slack.com/</t>
  </si>
  <si>
    <t>Callidus</t>
  </si>
  <si>
    <t>https://github.com/3xpl01tc0d3r/Callidus</t>
  </si>
  <si>
    <t>@chiragsavla94</t>
  </si>
  <si>
    <t>.Net Core</t>
  </si>
  <si>
    <t>O365 services: Outlook, OneNote, Teams</t>
  </si>
  <si>
    <t>CHAOS</t>
  </si>
  <si>
    <t>https://github.com/tiagorlampert/CHAOS</t>
  </si>
  <si>
    <t>@tiagorlampert</t>
  </si>
  <si>
    <t>@leekirkpatrick4</t>
  </si>
  <si>
    <t>Claude-C2</t>
  </si>
  <si>
    <t>https://github.com/dmcxblue/Claude-C2</t>
  </si>
  <si>
    <t>CloakNDaggerC2</t>
  </si>
  <si>
    <t>GNU GPL2</t>
  </si>
  <si>
    <t>https://github.com/matt-culbert/CloakNDaggerC2</t>
  </si>
  <si>
    <t>Cobalt Strike</t>
  </si>
  <si>
    <t>https://www.cobaltstrike.com/</t>
  </si>
  <si>
    <t>@TimMedin</t>
  </si>
  <si>
    <t>Java</t>
  </si>
  <si>
    <t>C</t>
  </si>
  <si>
    <t>07d14d16d21d21d07c42d41d00041d24a458a375eef0c576d23a7bab9a9fb1</t>
  </si>
  <si>
    <t>Core Impact</t>
  </si>
  <si>
    <t>https://www.coresecurity.com/products/core-impact/</t>
  </si>
  <si>
    <t>@coreadvisories</t>
  </si>
  <si>
    <t>@zurro</t>
  </si>
  <si>
    <t>Python, C++</t>
  </si>
  <si>
    <t>C/Python</t>
  </si>
  <si>
    <t>Covenant</t>
  </si>
  <si>
    <t>https://github.com/cobbr/Covenant</t>
  </si>
  <si>
    <t>https://cobbr.io/tags#covenant</t>
  </si>
  <si>
    <t>@cobbr_io</t>
  </si>
  <si>
    <t>Docker</t>
  </si>
  <si>
    <t>Encrypted Key Exchange</t>
  </si>
  <si>
    <t>#covenant bloodhoundhq.slack.com</t>
  </si>
  <si>
    <t>DaaC2</t>
  </si>
  <si>
    <t>https://github.com/crawl3r/DaaC2</t>
  </si>
  <si>
    <t>Dali</t>
  </si>
  <si>
    <t>https://github.com/h0mbre/Dali</t>
  </si>
  <si>
    <t>https://h0mbre.github.io/Image_Based_C2_PoC/</t>
  </si>
  <si>
    <t>@h0mbre_</t>
  </si>
  <si>
    <t>POC</t>
  </si>
  <si>
    <t>BYOI</t>
  </si>
  <si>
    <t>AES</t>
  </si>
  <si>
    <t>Uses Imgur</t>
  </si>
  <si>
    <t>DarkFinger</t>
  </si>
  <si>
    <t>https://github.com/hyp3rlinx/DarkFinger-C2</t>
  </si>
  <si>
    <t>@hyp3rlinx</t>
  </si>
  <si>
    <t>Batch</t>
  </si>
  <si>
    <t>DBC2</t>
  </si>
  <si>
    <t>https://github.com/Arno0x/DBC2</t>
  </si>
  <si>
    <t>Dropbox</t>
  </si>
  <si>
    <t>DcRat</t>
  </si>
  <si>
    <t>https://github.com/qwqdanchun/DcRat</t>
  </si>
  <si>
    <t>@qwqdanchun</t>
  </si>
  <si>
    <t>DCVC2</t>
  </si>
  <si>
    <t>https://github.com/3NailsInfoSec/DCVC2</t>
  </si>
  <si>
    <t>DeimosC2</t>
  </si>
  <si>
    <t>https://github.com/DeimosC2/DeimosC2</t>
  </si>
  <si>
    <t>@CharlesDardaman</t>
  </si>
  <si>
    <t>@jasc22</t>
  </si>
  <si>
    <t>1.1.0 Beta</t>
  </si>
  <si>
    <t>00000000000000000041d00000041d9535d5979f591ae8e547c5e5743e5b64</t>
  </si>
  <si>
    <t>DiscordGo</t>
  </si>
  <si>
    <t>https://github.com/emmaunel/DiscordGo</t>
  </si>
  <si>
    <t>Disctopia</t>
  </si>
  <si>
    <t>https://github.com/3ct0s/disctopia-c2</t>
  </si>
  <si>
    <t>Eggshell</t>
  </si>
  <si>
    <t>https://github.com/neoneggplant/EggShell</t>
  </si>
  <si>
    <t>emp3r0r</t>
  </si>
  <si>
    <t>https://github.com/jm33-m0/emp3r0r</t>
  </si>
  <si>
    <t>Empire</t>
  </si>
  <si>
    <t>https://github.com/BC-SECURITY/Empire</t>
  </si>
  <si>
    <t>@BCSecurity1</t>
  </si>
  <si>
    <t>3.0.5</t>
  </si>
  <si>
    <t>install.sh</t>
  </si>
  <si>
    <t>0ad0ad0000ad0ad22c42d42d000000088658245da669bb571fc2a62dd80912</t>
  </si>
  <si>
    <t>#psempire bloodhoundhq.slack.com</t>
  </si>
  <si>
    <t>Dropbox, OneDrive</t>
  </si>
  <si>
    <t>EvilOSX</t>
  </si>
  <si>
    <t>https://github.com/Marten4n6/EvilOSX</t>
  </si>
  <si>
    <t>@cabbagesalad2</t>
  </si>
  <si>
    <t>7.2.1</t>
  </si>
  <si>
    <t>Exploration</t>
  </si>
  <si>
    <t>https://github.com/maxDcb/C2TeamServer</t>
  </si>
  <si>
    <t>Faction C2</t>
  </si>
  <si>
    <t>Taken down</t>
  </si>
  <si>
    <t>TLS</t>
  </si>
  <si>
    <t>#factionc2 bloodhoundhq.slack.com</t>
  </si>
  <si>
    <t>FlyingAFalseFlag</t>
  </si>
  <si>
    <t>https://github.com/monoxgas/FlyingAFalseFlag</t>
  </si>
  <si>
    <t>PostOffice EWS SendGrid &amp; Addendum VirusTotal</t>
  </si>
  <si>
    <t>FudgeC2</t>
  </si>
  <si>
    <t>https://github.com/Ziconius/FudgeC2</t>
  </si>
  <si>
    <t>@Ziconius</t>
  </si>
  <si>
    <t>Beta</t>
  </si>
  <si>
    <t>Powershell</t>
  </si>
  <si>
    <t>#fudgec2 bloodhoundhq.slack.com</t>
  </si>
  <si>
    <t>GC2-sheet</t>
  </si>
  <si>
    <t>https://github.com/looCiprian/GC2-sheet</t>
  </si>
  <si>
    <t>@loogrz</t>
  </si>
  <si>
    <t>Google Sheets and Drive</t>
  </si>
  <si>
    <t>gcat</t>
  </si>
  <si>
    <t>BSD2</t>
  </si>
  <si>
    <t>https://github.com/byt3bl33d3r/gcat</t>
  </si>
  <si>
    <t>@byt3bl33d3r</t>
  </si>
  <si>
    <t>GoBot2</t>
  </si>
  <si>
    <t>https://github.com/SaturnsVoid/GoBot2</t>
  </si>
  <si>
    <t>GodGenesis</t>
  </si>
  <si>
    <t>https://github.com/SaumyajeetDas/GodGenesis</t>
  </si>
  <si>
    <t>@SaumyajeetDas21</t>
  </si>
  <si>
    <t>godoh</t>
  </si>
  <si>
    <t>https://github.com/sensepost/goDoH</t>
  </si>
  <si>
    <t>@leonjza</t>
  </si>
  <si>
    <t>Google Calendar RAT</t>
  </si>
  <si>
    <t>https://github.com/MrSaighnal/GCR-Google-Calendar-RAT</t>
  </si>
  <si>
    <t>Google Socks</t>
  </si>
  <si>
    <t>https://github.com/lukebaggett/google_socks</t>
  </si>
  <si>
    <t>GRAT2</t>
  </si>
  <si>
    <t>https://github.com/r3nhat/GRAT2</t>
  </si>
  <si>
    <t>@r3n_hat</t>
  </si>
  <si>
    <t>Encrypted Communication using XOR</t>
  </si>
  <si>
    <t>Grim Reaper C2</t>
  </si>
  <si>
    <t>https://github.com/d4rckh/grc2</t>
  </si>
  <si>
    <t>@d4rckh</t>
  </si>
  <si>
    <t>Previously NimC2</t>
  </si>
  <si>
    <t>HardHatC2</t>
  </si>
  <si>
    <t>https://github.com/DragoQCC/HardHatC2</t>
  </si>
  <si>
    <t>@DragoQcc</t>
  </si>
  <si>
    <t>HARS</t>
  </si>
  <si>
    <t>https://github.com/onSec-fr/Http-Asynchronous-Reverse-Shell</t>
  </si>
  <si>
    <t>python</t>
  </si>
  <si>
    <t>Haven</t>
  </si>
  <si>
    <t>Contact Sales</t>
  </si>
  <si>
    <t>https://pivotlabs.dev/haven/</t>
  </si>
  <si>
    <t>https://docs.pivotlabs.dev/index.html</t>
  </si>
  <si>
    <t>Havoc</t>
  </si>
  <si>
    <t>GNU GLP3</t>
  </si>
  <si>
    <t>https://github.com/HavocFramework/Havoc</t>
  </si>
  <si>
    <t>@C5pider</t>
  </si>
  <si>
    <t>Heroinn</t>
  </si>
  <si>
    <t>https://github.com/b23r0/Heroinn</t>
  </si>
  <si>
    <t>HTTP-RevShell</t>
  </si>
  <si>
    <t>https://github.com/3v4Si0N/HTTP-revshell</t>
  </si>
  <si>
    <t>@3v4Si0N</t>
  </si>
  <si>
    <t>ibombshell</t>
  </si>
  <si>
    <t>https://github.com/ElevenPaths/ibombshell</t>
  </si>
  <si>
    <t>0.0.3b</t>
  </si>
  <si>
    <t>INNUENDO</t>
  </si>
  <si>
    <t>https://www.immunityinc.com/products/innuendo/</t>
  </si>
  <si>
    <t>@daveaitel</t>
  </si>
  <si>
    <t>Khepri</t>
  </si>
  <si>
    <t>https://github.com/geemion/Khepri</t>
  </si>
  <si>
    <t>Koadic C3</t>
  </si>
  <si>
    <t>https://github.com/offsecginger/koadic</t>
  </si>
  <si>
    <t>0xA (10)</t>
  </si>
  <si>
    <t>JScript/VBScript</t>
  </si>
  <si>
    <t>Requires valid cert for HTTPS</t>
  </si>
  <si>
    <t>Link</t>
  </si>
  <si>
    <t>https://github.com/postrequest/link</t>
  </si>
  <si>
    <t>LOLBITS</t>
  </si>
  <si>
    <t>https://github.com/Kudaes/LOLBITS</t>
  </si>
  <si>
    <t>@Kurosh2907</t>
  </si>
  <si>
    <t>Loki</t>
  </si>
  <si>
    <t>BSL11</t>
  </si>
  <si>
    <t>https://github.com/boku7/Loki</t>
  </si>
  <si>
    <t>MacC2</t>
  </si>
  <si>
    <t>https://github.com/cedowens/MacC2</t>
  </si>
  <si>
    <t>2ad2ad0002ad2ad22c42d42d000000faabb8fd156aa8b4d8a37853e1063261</t>
  </si>
  <si>
    <t xml:space="preserve">MaccaroniC2 </t>
  </si>
  <si>
    <t>https://github.com/CalfCrusher/MaccaroniC2</t>
  </si>
  <si>
    <t>MACE</t>
  </si>
  <si>
    <t>https://github.com/nickvangilder/most-average-c2-ever</t>
  </si>
  <si>
    <t>MacShellSwift</t>
  </si>
  <si>
    <t>https://github.com/cedowens/MacShellSwift</t>
  </si>
  <si>
    <t>@cedowens</t>
  </si>
  <si>
    <t>Swift</t>
  </si>
  <si>
    <t>2ad000000000000000000000000000eeebf944d0b023a00f510f06a29b4f46</t>
  </si>
  <si>
    <t>Manjusaka</t>
  </si>
  <si>
    <t>https://github.com/YDHCUI/manjusaka</t>
  </si>
  <si>
    <t>MeetC2</t>
  </si>
  <si>
    <t>https://github.com/CMatri/MeetC2</t>
  </si>
  <si>
    <t>MeliziaC2</t>
  </si>
  <si>
    <t>https://github.com/demon-i386/MeliziaC2</t>
  </si>
  <si>
    <t>Merlin</t>
  </si>
  <si>
    <t>https://github.com/Ne0nd0g/merlin</t>
  </si>
  <si>
    <t>https://merlin-c2.readthedocs.io/en/latest/</t>
  </si>
  <si>
    <t>@merlin_c2</t>
  </si>
  <si>
    <t>0.8.0</t>
  </si>
  <si>
    <t>Binary</t>
  </si>
  <si>
    <t>aPAKE OPAQUE</t>
  </si>
  <si>
    <t>29d21b20d29d29d21c41d21b21b41d494e0df9532e75299f15ba73156cee38</t>
  </si>
  <si>
    <t>#merlin bloodhoundhq.slack.com</t>
  </si>
  <si>
    <r>
      <rPr>
        <sz val="11"/>
        <color rgb="FF000000"/>
        <rFont val="Calibri"/>
      </rPr>
      <t xml:space="preserve">Gandalf: </t>
    </r>
    <r>
      <rPr>
        <u/>
        <sz val="11"/>
        <color rgb="FF1155CC"/>
        <rFont val="Calibri"/>
      </rPr>
      <t>https://github.com/r00t0v3rr1d3/merlin/tree/dev</t>
    </r>
  </si>
  <si>
    <t>Metasploit</t>
  </si>
  <si>
    <t>https://github.com/rapid7/metasploit-framework</t>
  </si>
  <si>
    <t>https://metasploit.com</t>
  </si>
  <si>
    <t>@metasploit</t>
  </si>
  <si>
    <t>@busterbcook</t>
  </si>
  <si>
    <t>5.0.62</t>
  </si>
  <si>
    <t>Ruby</t>
  </si>
  <si>
    <t>C/Java/PHP/Python</t>
  </si>
  <si>
    <t>RSA</t>
  </si>
  <si>
    <t>07d14d16d21d21d00042d43d000000aa99ce74e2c6d013c745aa52b5cc042d</t>
  </si>
  <si>
    <t>metasploit.slack.com</t>
  </si>
  <si>
    <t>Meteor</t>
  </si>
  <si>
    <t>https://github.com/degenerat3/meteor</t>
  </si>
  <si>
    <t>Meterpeter</t>
  </si>
  <si>
    <t>https://github.com/r00t-3xp10it/meterpeter</t>
  </si>
  <si>
    <t>MicroBackdoor</t>
  </si>
  <si>
    <t>https://github.com/Cr4sh/MicroBackdoor</t>
  </si>
  <si>
    <t>@d_olex</t>
  </si>
  <si>
    <t>MikeC2</t>
  </si>
  <si>
    <t>https://github.com/mlgualtieri/PurpleTeamSummit/tree/main/Summit-May2021</t>
  </si>
  <si>
    <t>@mlgualtieri</t>
  </si>
  <si>
    <t>C# / PHP</t>
  </si>
  <si>
    <t>PHP</t>
  </si>
  <si>
    <t>The MikeC2 agent is best loaded with MikeDrop</t>
  </si>
  <si>
    <t>MiniC2</t>
  </si>
  <si>
    <t>https://github.com/RickConsole/minic2</t>
  </si>
  <si>
    <t>@ConsoleRick</t>
  </si>
  <si>
    <t>Mistica</t>
  </si>
  <si>
    <t>https://github.com/IncideDigital/Mistica</t>
  </si>
  <si>
    <t>Mythic</t>
  </si>
  <si>
    <t>https://github.com/its-a-feature/Mythic</t>
  </si>
  <si>
    <t>https://docs.mythic-c2.net/</t>
  </si>
  <si>
    <t>@its_a_feature_</t>
  </si>
  <si>
    <t>N/A (Mythic is the handler/controller, not the implant)</t>
  </si>
  <si>
    <t>2ad2ad0002ad2ad00042d42d000000ad9bf51cc3f5a1e29eecb81d0c7b06eb</t>
  </si>
  <si>
    <t>#ApFell bloodhoundgang.herokuapp.com</t>
  </si>
  <si>
    <t>Mythic-Apollo</t>
  </si>
  <si>
    <t>https://github.com/MythicAgents/Apollo</t>
  </si>
  <si>
    <t>@djhohnstein</t>
  </si>
  <si>
    <t>Implant for Mythic</t>
  </si>
  <si>
    <t>Mythic-Medusa</t>
  </si>
  <si>
    <t>https://github.com/MythicAgents/Medusa</t>
  </si>
  <si>
    <t>NamelessC2</t>
  </si>
  <si>
    <t>https://github.com/trickster0/NamelessC2</t>
  </si>
  <si>
    <t>@trickster012</t>
  </si>
  <si>
    <t>Nebula</t>
  </si>
  <si>
    <t>https://github.com/gl4ssesbo1/Nebula</t>
  </si>
  <si>
    <t>Nighthawk</t>
  </si>
  <si>
    <t>£22,500</t>
  </si>
  <si>
    <t>https://www.mdsec.co.uk/nighthawk/</t>
  </si>
  <si>
    <t>@MDSecLabs</t>
  </si>
  <si>
    <t>@domchell</t>
  </si>
  <si>
    <t>Nightmangle</t>
  </si>
  <si>
    <t>https://github.com/1N73LL1G3NC3x/Nightmangle</t>
  </si>
  <si>
    <t>Nimbo-C2</t>
  </si>
  <si>
    <t>https://github.com/itaymigdal/Nimbo-C2</t>
  </si>
  <si>
    <t>Nim</t>
  </si>
  <si>
    <t>Nimhawk</t>
  </si>
  <si>
    <t>https://github.com/hdbreaker/Nimhawk</t>
  </si>
  <si>
    <t>Nimplant</t>
  </si>
  <si>
    <t>https://github.com/chvancooten/NimPlant/blob/main/LICENSE</t>
  </si>
  <si>
    <t>Ninja</t>
  </si>
  <si>
    <t>https://github.com/ahmedkhlief/Ninja/</t>
  </si>
  <si>
    <t>https://shells.systems/introducing-ninja-c2-the-c2-built-for-stealth-red-team-operations/</t>
  </si>
  <si>
    <t>C#/PowerShell</t>
  </si>
  <si>
    <t>Built on top of leaked MuddyC3</t>
  </si>
  <si>
    <t>NorthStarC2</t>
  </si>
  <si>
    <t>https://github.com/EnginDemirbilek/NorthStarC2</t>
  </si>
  <si>
    <t>Nuages</t>
  </si>
  <si>
    <t>https://github.com/p3nt4/Nuages</t>
  </si>
  <si>
    <t>@xp3nt4</t>
  </si>
  <si>
    <t>Node.Js</t>
  </si>
  <si>
    <t>Cli</t>
  </si>
  <si>
    <t>Implants can be built and customized easily</t>
  </si>
  <si>
    <t>Octopus</t>
  </si>
  <si>
    <t>https://github.com/mhaskar/Octopus</t>
  </si>
  <si>
    <t>https://shells.systems/unveiling-octopus-the-pre-operation-c2-for-red-teamers/</t>
  </si>
  <si>
    <t>@mohammadaskar2</t>
  </si>
  <si>
    <t>v1.0 Beta</t>
  </si>
  <si>
    <t>OffensiveNotion</t>
  </si>
  <si>
    <t>https://github.com/mttaggart/OffensiveNotion</t>
  </si>
  <si>
    <t>@mttaggart @huskyhacksmk</t>
  </si>
  <si>
    <t>OST Outflank C2</t>
  </si>
  <si>
    <t>Check Site</t>
  </si>
  <si>
    <t>https://www.outflank.nl/products/outflank-security-tooling/</t>
  </si>
  <si>
    <t>@OutflankNL</t>
  </si>
  <si>
    <t>@DaWouw</t>
  </si>
  <si>
    <t>Yes, private</t>
  </si>
  <si>
    <t>Available as part of larger Outflank Security Tooling (OST) offering with multiple initial access and post-ex capabilities</t>
  </si>
  <si>
    <t>Oyabun C2</t>
  </si>
  <si>
    <t>https://redcodelabs.io/oyabun/</t>
  </si>
  <si>
    <t>@redcode_labs</t>
  </si>
  <si>
    <t>Palinka</t>
  </si>
  <si>
    <t>https://github.com/lapolis/palinka_c2</t>
  </si>
  <si>
    <t>@l4p0lis</t>
  </si>
  <si>
    <t>peeko</t>
  </si>
  <si>
    <t>https://github.com/b3rito/peeko</t>
  </si>
  <si>
    <t>JavaScript</t>
  </si>
  <si>
    <t>Periscope</t>
  </si>
  <si>
    <t>Custom</t>
  </si>
  <si>
    <t>DMCA takedown</t>
  </si>
  <si>
    <t>@malcomvetter</t>
  </si>
  <si>
    <t>PetaQ</t>
  </si>
  <si>
    <t>https://github.com/fozavci/petaqc2</t>
  </si>
  <si>
    <t>https://github.com/github/dmca/blob/master/2023/09/2023-09-26-walmart.md</t>
  </si>
  <si>
    <t>PhoenixC2</t>
  </si>
  <si>
    <t>https://github.com/screamz2k/PhoenixC2</t>
  </si>
  <si>
    <t>https://phoenixc2.com/</t>
  </si>
  <si>
    <t>@screamz2k</t>
  </si>
  <si>
    <t>PickleC2</t>
  </si>
  <si>
    <t>https://github.com/xRET2pwn/PickleC2</t>
  </si>
  <si>
    <t>https://picklec2.readthedocs.io/en/latest/</t>
  </si>
  <si>
    <t>@RET2_pwn</t>
  </si>
  <si>
    <t>PoshC2</t>
  </si>
  <si>
    <t>https://github.com/nettitude/PoshC2/</t>
  </si>
  <si>
    <t>https://poshc2.readthedocs.io/en/latest/</t>
  </si>
  <si>
    <t>@Nettitude_Labs</t>
  </si>
  <si>
    <t>7.4.0</t>
  </si>
  <si>
    <t>PowerShell/C#/Python</t>
  </si>
  <si>
    <t>poshc2.slack.com</t>
  </si>
  <si>
    <t>https://labs.nettitude.com/blog/detecting-poshc2-indicators-of-compromise/</t>
  </si>
  <si>
    <t>PowerHub</t>
  </si>
  <si>
    <t>https://github.com/AdrianVollmer/PowerHub</t>
  </si>
  <si>
    <t>@mr_mitm</t>
  </si>
  <si>
    <t>Prelude</t>
  </si>
  <si>
    <t>https://github.com/preludeorg/</t>
  </si>
  <si>
    <t>https://www.prelude.org/</t>
  </si>
  <si>
    <t>@preludeorg</t>
  </si>
  <si>
    <t>@bfuzzy1</t>
  </si>
  <si>
    <t>0.9.12</t>
  </si>
  <si>
    <t>NodeJS</t>
  </si>
  <si>
    <t>Go/Python/JS</t>
  </si>
  <si>
    <t>Pre-shared key/TLS</t>
  </si>
  <si>
    <t>Community is free, Professional $50 per user, Enterprise $1,000 a month up to 10 users</t>
  </si>
  <si>
    <t>Prismatica</t>
  </si>
  <si>
    <t>https://github.com/Project-Prismatica</t>
  </si>
  <si>
    <t>http://prismatica.io/</t>
  </si>
  <si>
    <t>@PPrismatica</t>
  </si>
  <si>
    <t>@0sm0s1z</t>
  </si>
  <si>
    <t>Javascript/Python</t>
  </si>
  <si>
    <t>JScript/.NET/Rust</t>
  </si>
  <si>
    <t>Proton</t>
  </si>
  <si>
    <t>https://github.com/entynetproject/proton</t>
  </si>
  <si>
    <t>@enty8080</t>
  </si>
  <si>
    <t>Pupy</t>
  </si>
  <si>
    <t>https://github.com/n1nj4sec/pupy</t>
  </si>
  <si>
    <t>@n1nj4sec</t>
  </si>
  <si>
    <t>QuasarRAT</t>
  </si>
  <si>
    <t>https://github.com/quasar/QuasarRAT</t>
  </si>
  <si>
    <t>1.3.0.0</t>
  </si>
  <si>
    <t>RATel</t>
  </si>
  <si>
    <t>https://github.com/FrenchCisco/RATel</t>
  </si>
  <si>
    <t>Realm</t>
  </si>
  <si>
    <t>https://github.com/spellshift/realm</t>
  </si>
  <si>
    <t>REC2</t>
  </si>
  <si>
    <t>https://github.com/g0h4n/REC2</t>
  </si>
  <si>
    <t>@g0h4n_0</t>
  </si>
  <si>
    <t>Red Team Toolkit</t>
  </si>
  <si>
    <t>https://www.netspi.com/technology/red-team-toolkit/</t>
  </si>
  <si>
    <t>@SilentBreakSec</t>
  </si>
  <si>
    <t>@dmay3r</t>
  </si>
  <si>
    <t>RedbloodC2</t>
  </si>
  <si>
    <t>https://github.com/kira2040k/RedbloodC2</t>
  </si>
  <si>
    <t>@kira_321k</t>
  </si>
  <si>
    <t>RedditC2</t>
  </si>
  <si>
    <t>https://github.com/kleiton0x00/RedditC2</t>
  </si>
  <si>
    <t>@kleiton0x7e @t4tch3r_</t>
  </si>
  <si>
    <t>RedHerd Framework</t>
  </si>
  <si>
    <t>https://github.com/redherd-project/redherd-framework</t>
  </si>
  <si>
    <t>https://redherd.readthedocs.io</t>
  </si>
  <si>
    <t>@RedHerdProject</t>
  </si>
  <si>
    <t>0.0.4</t>
  </si>
  <si>
    <t>JavaScript / Docker</t>
  </si>
  <si>
    <t>Node.js</t>
  </si>
  <si>
    <t>Yes*</t>
  </si>
  <si>
    <t>Yes (SSH)</t>
  </si>
  <si>
    <t>Yes**</t>
  </si>
  <si>
    <t>(*) Implant refers to the supported OS for the assets. (**) ATT&amp;CK Mapping is easly integrated through custom topics, the default is CKC Mapping.</t>
  </si>
  <si>
    <t>redViper</t>
  </si>
  <si>
    <t>https://github.com/itsKindred/redViper</t>
  </si>
  <si>
    <t>ReVBShell</t>
  </si>
  <si>
    <t>https://github.com/bitsadmin/revbshell</t>
  </si>
  <si>
    <t>ReverseTCPShell</t>
  </si>
  <si>
    <t>https://github.com/ZHacker13/ReverseTCPShell</t>
  </si>
  <si>
    <t>@ZHacker13</t>
  </si>
  <si>
    <t>Direct, constant TCP connection</t>
  </si>
  <si>
    <t>sak1to-shell</t>
  </si>
  <si>
    <t>https://github.com/d4rk007/sak1to-shell</t>
  </si>
  <si>
    <t>Sandman</t>
  </si>
  <si>
    <t>https://github.com/Idov31/Sandman</t>
  </si>
  <si>
    <t>SCYTHE</t>
  </si>
  <si>
    <t>https://github.com/scythe-io</t>
  </si>
  <si>
    <t>https://scythe.io</t>
  </si>
  <si>
    <t>@scythe_io</t>
  </si>
  <si>
    <t>bryson bort</t>
  </si>
  <si>
    <t>5/29/0205</t>
  </si>
  <si>
    <t>yes</t>
  </si>
  <si>
    <t>no</t>
  </si>
  <si>
    <t>C, Python, Shellcode</t>
  </si>
  <si>
    <t>Web, CLI</t>
  </si>
  <si>
    <t>Curve25519</t>
  </si>
  <si>
    <t>2ad2ad16d2ad2ad22c42d42d0000006f254909a73bf62f6b28507e9fb451b5</t>
  </si>
  <si>
    <t>Secret Handshake</t>
  </si>
  <si>
    <t>https://github.com/jconwell/secret_handshake</t>
  </si>
  <si>
    <t>@turboCodr</t>
  </si>
  <si>
    <t>Serpentine</t>
  </si>
  <si>
    <t>https://github.com/jafarlihi/serpentine</t>
  </si>
  <si>
    <t>Shad0w</t>
  </si>
  <si>
    <t>https://github.com/bats3c/shad0w</t>
  </si>
  <si>
    <t>@_batsec_</t>
  </si>
  <si>
    <t>Shadow Workers</t>
  </si>
  <si>
    <t>https://github.com/shadow-workers/shadow-workers</t>
  </si>
  <si>
    <t>ShadowForgeC2</t>
  </si>
  <si>
    <t>https://github.com/0xEr3bus/ShadowForgeC2</t>
  </si>
  <si>
    <t>SharpC2</t>
  </si>
  <si>
    <t>https://github.com/rasta-mouse/SharpC2</t>
  </si>
  <si>
    <t>https://rastamouse.me/2020/05/sharpc2/</t>
  </si>
  <si>
    <t>@_RastaMouse @_xpn_</t>
  </si>
  <si>
    <t>SharpGmailC2</t>
  </si>
  <si>
    <t>https://github.com/reveng007/SharpGmailC2</t>
  </si>
  <si>
    <t>@reveng007</t>
  </si>
  <si>
    <t>SilentTrinity</t>
  </si>
  <si>
    <t>https://github.com/byt3bl33d3r/SILENTTRINITY</t>
  </si>
  <si>
    <t>0.4.6dev</t>
  </si>
  <si>
    <t>Boolang</t>
  </si>
  <si>
    <t>ECDHE</t>
  </si>
  <si>
    <t>#silenttrinity bloodhoundhq.slack.com</t>
  </si>
  <si>
    <t>SK8PARK/RAT</t>
  </si>
  <si>
    <t>https://github.com/slyd0g/</t>
  </si>
  <si>
    <t>@slyd0g</t>
  </si>
  <si>
    <t>SK8PARK is server and SK8RAT is implant</t>
  </si>
  <si>
    <t>Skinny Guerrilla C2</t>
  </si>
  <si>
    <t>https://github.com/JCSteiner/SGCC---public</t>
  </si>
  <si>
    <t>Slack-C2Bot</t>
  </si>
  <si>
    <t>https://github.com/praetorian-inc/slack-c2bot</t>
  </si>
  <si>
    <t>Slackor</t>
  </si>
  <si>
    <t>https://github.com/n00py/Slackor</t>
  </si>
  <si>
    <t>Sliver</t>
  </si>
  <si>
    <t>https://github.com/BishopFox/sliver</t>
  </si>
  <si>
    <t>@LittleJoeTables @rkervell @bishopfox</t>
  </si>
  <si>
    <t>0.0.6</t>
  </si>
  <si>
    <t>mTLS</t>
  </si>
  <si>
    <t>2ad2ad0002ad2ad00041d2ad2ad41da5207249a18099be84ef3c8811adc883</t>
  </si>
  <si>
    <t>Good for evasion</t>
  </si>
  <si>
    <t>SQLC2</t>
  </si>
  <si>
    <t>https://github.com/NetSPI/SQLC2</t>
  </si>
  <si>
    <t>Striker</t>
  </si>
  <si>
    <t>https://github.com/4g3nt47/Striker</t>
  </si>
  <si>
    <t>@UmarAbdoul</t>
  </si>
  <si>
    <t>SuperShell</t>
  </si>
  <si>
    <t>https://github.com/tdragon6/Supershell/</t>
  </si>
  <si>
    <t>https://github.com/tdragon6/Supershell/blob/main/README_EN.md</t>
  </si>
  <si>
    <t>Throwback</t>
  </si>
  <si>
    <t>https://github.com/silentbreaksec/Throwback</t>
  </si>
  <si>
    <t>Aug 2017</t>
  </si>
  <si>
    <t>shell script</t>
  </si>
  <si>
    <t>php</t>
  </si>
  <si>
    <t>RC4</t>
  </si>
  <si>
    <t>No updates in 5 years; web UI not authenticated</t>
  </si>
  <si>
    <t>ThunderShell</t>
  </si>
  <si>
    <t>https://github.com/Mr-Un1k0d3r/ThunderShell</t>
  </si>
  <si>
    <t>ToRat</t>
  </si>
  <si>
    <t>Unlicense</t>
  </si>
  <si>
    <t>https://github.com/lu4p/ToRat</t>
  </si>
  <si>
    <t>@lu4p3</t>
  </si>
  <si>
    <t>Trevor</t>
  </si>
  <si>
    <t>https://github.com/trustedsec/trevorc2/</t>
  </si>
  <si>
    <t>@HackingDave</t>
  </si>
  <si>
    <t>Python/PowerShell</t>
  </si>
  <si>
    <t>TripleCross</t>
  </si>
  <si>
    <t>https://github.com/h3xduck/TripleCross</t>
  </si>
  <si>
    <t>@h3xduck</t>
  </si>
  <si>
    <t>Twittor</t>
  </si>
  <si>
    <t>https://github.com/PaulSec/twittor</t>
  </si>
  <si>
    <t>Villain</t>
  </si>
  <si>
    <t>https://github.com/t3l3machus/Villain</t>
  </si>
  <si>
    <t>@t3l3machus</t>
  </si>
  <si>
    <t>Violent Fungus</t>
  </si>
  <si>
    <t>https://github.com/sogonsec/ViolentFungus-C2</t>
  </si>
  <si>
    <t>Viper</t>
  </si>
  <si>
    <t>https://github.com/FunnyWolf/Viper/</t>
  </si>
  <si>
    <t>https://www.yuque.com/viper-en/inh85g/cvucxz</t>
  </si>
  <si>
    <t>VirusTotalC2</t>
  </si>
  <si>
    <t>https://github.com/D1rkMtr/VirusTotalC2</t>
  </si>
  <si>
    <t>@D1rkMtr</t>
  </si>
  <si>
    <t>Void-RAT</t>
  </si>
  <si>
    <t>https://github.com/KadeDev/Void-RAT</t>
  </si>
  <si>
    <t>Voodoo</t>
  </si>
  <si>
    <t>https://s2.security/voodoo/</t>
  </si>
  <si>
    <t>@professor__plum</t>
  </si>
  <si>
    <t>@kevinlustic</t>
  </si>
  <si>
    <t>0.2.3</t>
  </si>
  <si>
    <t>run.py</t>
  </si>
  <si>
    <t>TLS + ChaCha20-Poly1305</t>
  </si>
  <si>
    <t>s2universe.slack.com</t>
  </si>
  <si>
    <t>Community edition available for evaluation and linked off the main site</t>
  </si>
  <si>
    <t>Wareed DNS C2</t>
  </si>
  <si>
    <t>https://github.com/Faisal-P27/WAREED-DNS-C2</t>
  </si>
  <si>
    <t>@Faisal_P27</t>
  </si>
  <si>
    <t>WarFox</t>
  </si>
  <si>
    <t>https://github.com/FULLSHADE/WarFox/</t>
  </si>
  <si>
    <t>WEASEL</t>
  </si>
  <si>
    <t>https://github.com/facebookincubator/WEASEL</t>
  </si>
  <si>
    <t>@ucsenoi</t>
  </si>
  <si>
    <t>Beacons via DNS</t>
  </si>
  <si>
    <t>Zuthaka</t>
  </si>
  <si>
    <t>https://github.com/pucarasec/zuthaka</t>
  </si>
  <si>
    <t>@pucara</t>
  </si>
  <si>
    <t xml:space="preserve">TryHackBox : </t>
  </si>
  <si>
    <t>https://t.me/TryHackBox/</t>
  </si>
  <si>
    <t>https://t.me/TryHackBoxOfficial/</t>
  </si>
  <si>
    <t>https://t.me/TryHackBoxStory/</t>
  </si>
  <si>
    <t>https://t.me/RadioZeroPod/</t>
  </si>
  <si>
    <t>https://t.me/TryCodeBox/</t>
  </si>
  <si>
    <t>https://github.com/TryHackBox/</t>
  </si>
  <si>
    <t>https://youtube.com/@tryhackbox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</si>
</sst>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mm/dd/yyyy"/>
  </numFmts>
  <fonts count="54">
    <font>
      <sz val="10"/>
      <color rgb="FF000000"/>
      <name val="Arial"/>
      <scheme val="minor"/>
    </font>
    <font>
      <sz val="11"/>
      <color rgb="FFFFFFFF"/>
      <name val="Calibri"/>
    </font>
    <font>
      <b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1155CC"/>
      <name val="Calibri"/>
    </font>
    <font>
      <b/>
      <u/>
      <sz val="11"/>
      <color rgb="FF1155CC"/>
      <name val="Calibri"/>
    </font>
    <font>
      <b/>
      <u/>
      <sz val="11"/>
      <color rgb="FF0000FF"/>
      <name val="Calibri"/>
    </font>
    <font>
      <sz val="11"/>
      <color rgb="FF000000"/>
      <name val="Calibri"/>
    </font>
    <font>
      <u/>
      <sz val="11"/>
      <color rgb="FF0000FF"/>
      <name val="Calibri"/>
    </font>
    <font>
      <u/>
      <sz val="11"/>
      <color rgb="FF000000"/>
      <name val="Calibri"/>
    </font>
    <font>
      <u/>
      <sz val="11"/>
      <color rgb="FF1155CC"/>
      <name val="Calibri"/>
    </font>
    <font>
      <sz val="11"/>
      <color theme="1"/>
      <name val="Calibri"/>
    </font>
    <font>
      <u/>
      <sz val="11"/>
      <color rgb="FF0563C1"/>
      <name val="Calibri"/>
    </font>
    <font>
      <u/>
      <sz val="11"/>
      <color rgb="FF000000"/>
      <name val="Calibri"/>
    </font>
    <font>
      <u/>
      <sz val="11"/>
      <color rgb="FF1155CC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sz val="11"/>
      <color rgb="FF222222"/>
      <name val="Calibri"/>
    </font>
    <font>
      <u/>
      <sz val="11"/>
      <color rgb="FF1155CC"/>
      <name val="Calibri"/>
    </font>
    <font>
      <u/>
      <sz val="11"/>
      <color rgb="FF000000"/>
      <name val="Calibri"/>
    </font>
    <font>
      <u/>
      <sz val="11"/>
      <color rgb="FF000000"/>
      <name val="Calibri"/>
    </font>
    <font>
      <u/>
      <sz val="11"/>
      <color rgb="FF0563C1"/>
      <name val="Calibri"/>
    </font>
    <font>
      <u/>
      <sz val="11"/>
      <color rgb="FF000000"/>
      <name val="Calibri"/>
    </font>
    <font>
      <u/>
      <sz val="11"/>
      <color rgb="FF0563C1"/>
      <name val="Calibri"/>
    </font>
    <font>
      <u/>
      <sz val="11"/>
      <color rgb="FF0000FF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1155CC"/>
      <name val="Calibri"/>
    </font>
    <font>
      <u/>
      <sz val="11"/>
      <color rgb="FF000000"/>
      <name val="Calibri"/>
    </font>
    <font>
      <u/>
      <sz val="11"/>
      <color rgb="FF000000"/>
      <name val="Calibri"/>
    </font>
    <font>
      <sz val="10"/>
      <color theme="1"/>
      <name val="Arial"/>
    </font>
    <font>
      <u/>
      <sz val="11"/>
      <color rgb="FF000000"/>
      <name val="Calibri"/>
    </font>
    <font>
      <u/>
      <sz val="11"/>
      <color rgb="FF1155CC"/>
      <name val="Calibri"/>
    </font>
    <font>
      <u/>
      <sz val="11"/>
      <color rgb="FF1155CC"/>
      <name val="Calibri"/>
    </font>
    <font>
      <b/>
      <sz val="11"/>
      <color theme="1"/>
      <name val="Calibri"/>
    </font>
    <font>
      <u/>
      <sz val="11"/>
      <color rgb="FF0000FF"/>
      <name val="Calibri"/>
    </font>
    <font>
      <sz val="10"/>
      <color theme="1"/>
      <name val="Arial"/>
      <scheme val="minor"/>
    </font>
    <font>
      <u/>
      <sz val="11"/>
      <color rgb="FF0000FF"/>
      <name val="Calibri"/>
    </font>
    <font>
      <u/>
      <sz val="11"/>
      <color rgb="FF1155CC"/>
      <name val="Calibri"/>
    </font>
    <font>
      <u/>
      <sz val="11"/>
      <color rgb="FF0000FF"/>
      <name val="Calibri"/>
    </font>
    <font>
      <sz val="10"/>
      <color rgb="FF000000"/>
      <name val="Roboto"/>
    </font>
    <font>
      <u/>
      <sz val="11"/>
      <color rgb="FF000000"/>
      <name val="Calibri"/>
    </font>
    <font>
      <b/>
      <sz val="10"/>
      <color theme="1"/>
      <name val="Arial"/>
      <scheme val="minor"/>
    </font>
    <font>
      <u/>
      <sz val="10"/>
      <color rgb="FF0000FF"/>
      <name val="Arial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u/>
      <sz val="10"/>
      <color rgb="FF0000FF"/>
      <name val="Arial"/>
    </font>
    <font>
      <u/>
      <sz val="10"/>
      <color theme="10"/>
      <name val="Arial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2060"/>
        <bgColor rgb="FF002060"/>
      </patternFill>
    </fill>
    <fill>
      <patternFill patternType="solid">
        <fgColor rgb="FF0099FF"/>
        <bgColor rgb="FF0099FF"/>
      </patternFill>
    </fill>
    <fill>
      <patternFill patternType="solid">
        <fgColor rgb="FFC00000"/>
        <bgColor rgb="FFC00000"/>
      </patternFill>
    </fill>
    <fill>
      <patternFill patternType="solid">
        <fgColor theme="8"/>
        <bgColor theme="8"/>
      </patternFill>
    </fill>
    <fill>
      <patternFill patternType="solid">
        <fgColor rgb="FF38761D"/>
        <bgColor rgb="FF38761D"/>
      </patternFill>
    </fill>
    <fill>
      <patternFill patternType="solid">
        <fgColor theme="4"/>
        <bgColor theme="4"/>
      </patternFill>
    </fill>
    <fill>
      <patternFill patternType="solid">
        <fgColor rgb="FFFF9900"/>
        <bgColor rgb="FFFF9900"/>
      </patternFill>
    </fill>
    <fill>
      <patternFill patternType="solid">
        <fgColor rgb="FFB7E1CD"/>
        <bgColor rgb="FFB7E1CD"/>
      </patternFill>
    </fill>
    <fill>
      <patternFill patternType="solid">
        <fgColor rgb="FFEA9999"/>
        <bgColor rgb="FFEA9999"/>
      </patternFill>
    </fill>
    <fill>
      <patternFill patternType="solid">
        <fgColor rgb="FFF4C7C3"/>
        <bgColor rgb="FFF4C7C3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140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/>
    <xf numFmtId="14" fontId="7" fillId="0" borderId="0" xfId="0" applyNumberFormat="1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1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Alignment="1"/>
    <xf numFmtId="14" fontId="7" fillId="0" borderId="0" xfId="0" applyNumberFormat="1" applyFont="1" applyAlignment="1">
      <alignment horizontal="right"/>
    </xf>
    <xf numFmtId="0" fontId="7" fillId="11" borderId="0" xfId="0" applyFont="1" applyFill="1" applyAlignment="1">
      <alignment horizontal="center"/>
    </xf>
    <xf numFmtId="0" fontId="13" fillId="0" borderId="0" xfId="0" applyFont="1" applyAlignment="1">
      <alignment horizontal="left"/>
    </xf>
    <xf numFmtId="0" fontId="7" fillId="10" borderId="0" xfId="0" applyFont="1" applyFill="1" applyAlignment="1">
      <alignment horizontal="center"/>
    </xf>
    <xf numFmtId="0" fontId="7" fillId="0" borderId="0" xfId="0" applyFont="1" applyAlignment="1"/>
    <xf numFmtId="0" fontId="7" fillId="0" borderId="0" xfId="0" applyFont="1" applyAlignment="1"/>
    <xf numFmtId="0" fontId="14" fillId="0" borderId="0" xfId="0" applyFont="1" applyAlignment="1">
      <alignment horizontal="center"/>
    </xf>
    <xf numFmtId="14" fontId="7" fillId="0" borderId="0" xfId="0" applyNumberFormat="1" applyFont="1" applyAlignment="1">
      <alignment horizontal="right"/>
    </xf>
    <xf numFmtId="0" fontId="7" fillId="10" borderId="0" xfId="0" applyFont="1" applyFill="1" applyAlignment="1"/>
    <xf numFmtId="0" fontId="7" fillId="1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1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 applyAlignment="1"/>
    <xf numFmtId="14" fontId="11" fillId="0" borderId="0" xfId="0" applyNumberFormat="1" applyFont="1" applyAlignment="1">
      <alignment horizontal="right"/>
    </xf>
    <xf numFmtId="14" fontId="11" fillId="0" borderId="0" xfId="0" applyNumberFormat="1" applyFont="1" applyAlignment="1">
      <alignment horizontal="right"/>
    </xf>
    <xf numFmtId="0" fontId="7" fillId="10" borderId="0" xfId="0" applyFont="1" applyFill="1" applyAlignment="1">
      <alignment horizontal="center"/>
    </xf>
    <xf numFmtId="0" fontId="7" fillId="12" borderId="0" xfId="0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1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9" fillId="13" borderId="0" xfId="0" applyFont="1" applyFill="1" applyAlignment="1"/>
    <xf numFmtId="0" fontId="20" fillId="0" borderId="0" xfId="0" applyFont="1" applyAlignment="1"/>
    <xf numFmtId="0" fontId="7" fillId="0" borderId="0" xfId="0" applyFont="1" applyAlignment="1">
      <alignment horizontal="center"/>
    </xf>
    <xf numFmtId="14" fontId="7" fillId="0" borderId="0" xfId="0" applyNumberFormat="1" applyFont="1" applyAlignment="1"/>
    <xf numFmtId="0" fontId="2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4" fillId="0" borderId="2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11" fillId="0" borderId="0" xfId="0" applyFont="1" applyAlignment="1"/>
    <xf numFmtId="0" fontId="7" fillId="0" borderId="0" xfId="0" applyFont="1" applyAlignment="1"/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/>
    <xf numFmtId="0" fontId="7" fillId="13" borderId="0" xfId="0" applyFont="1" applyFill="1" applyAlignment="1"/>
    <xf numFmtId="0" fontId="7" fillId="12" borderId="0" xfId="0" applyFont="1" applyFill="1" applyAlignment="1">
      <alignment horizontal="center"/>
    </xf>
    <xf numFmtId="0" fontId="26" fillId="0" borderId="0" xfId="0" applyFont="1" applyAlignment="1"/>
    <xf numFmtId="0" fontId="7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14" fontId="7" fillId="0" borderId="0" xfId="0" applyNumberFormat="1" applyFont="1" applyAlignment="1">
      <alignment horizontal="center"/>
    </xf>
    <xf numFmtId="0" fontId="29" fillId="0" borderId="0" xfId="0" applyFont="1" applyAlignment="1"/>
    <xf numFmtId="0" fontId="7" fillId="0" borderId="0" xfId="0" applyFont="1" applyAlignment="1">
      <alignment horizontal="left"/>
    </xf>
    <xf numFmtId="0" fontId="2" fillId="0" borderId="0" xfId="0" applyFont="1" applyAlignment="1"/>
    <xf numFmtId="0" fontId="30" fillId="13" borderId="0" xfId="0" applyFont="1" applyFill="1" applyAlignment="1"/>
    <xf numFmtId="0" fontId="31" fillId="0" borderId="0" xfId="0" applyFont="1" applyAlignment="1"/>
    <xf numFmtId="14" fontId="11" fillId="0" borderId="0" xfId="0" applyNumberFormat="1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1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32" fillId="0" borderId="0" xfId="0" applyFont="1" applyAlignment="1"/>
    <xf numFmtId="0" fontId="11" fillId="10" borderId="0" xfId="0" applyFont="1" applyFill="1" applyAlignment="1">
      <alignment horizontal="center"/>
    </xf>
    <xf numFmtId="0" fontId="2" fillId="13" borderId="0" xfId="0" applyFont="1" applyFill="1" applyAlignment="1"/>
    <xf numFmtId="0" fontId="7" fillId="13" borderId="0" xfId="0" applyFont="1" applyFill="1" applyAlignment="1">
      <alignment horizontal="center"/>
    </xf>
    <xf numFmtId="0" fontId="33" fillId="0" borderId="0" xfId="0" applyFont="1" applyAlignment="1"/>
    <xf numFmtId="0" fontId="7" fillId="13" borderId="0" xfId="0" applyFont="1" applyFill="1" applyAlignment="1"/>
    <xf numFmtId="14" fontId="7" fillId="13" borderId="0" xfId="0" applyNumberFormat="1" applyFont="1" applyFill="1" applyAlignment="1">
      <alignment horizontal="right"/>
    </xf>
    <xf numFmtId="0" fontId="34" fillId="13" borderId="0" xfId="0" applyFont="1" applyFill="1" applyAlignment="1">
      <alignment horizontal="center"/>
    </xf>
    <xf numFmtId="0" fontId="35" fillId="10" borderId="0" xfId="0" applyFont="1" applyFill="1" applyAlignment="1">
      <alignment horizontal="center"/>
    </xf>
    <xf numFmtId="0" fontId="19" fillId="13" borderId="0" xfId="0" applyFont="1" applyFill="1" applyAlignment="1"/>
    <xf numFmtId="0" fontId="7" fillId="13" borderId="0" xfId="0" applyFont="1" applyFill="1" applyAlignment="1">
      <alignment horizontal="center"/>
    </xf>
    <xf numFmtId="0" fontId="36" fillId="0" borderId="0" xfId="0" applyFont="1" applyAlignment="1"/>
    <xf numFmtId="0" fontId="11" fillId="12" borderId="0" xfId="0" applyFont="1" applyFill="1" applyAlignment="1">
      <alignment horizontal="center"/>
    </xf>
    <xf numFmtId="164" fontId="11" fillId="0" borderId="0" xfId="0" applyNumberFormat="1" applyFont="1" applyAlignment="1">
      <alignment horizontal="center"/>
    </xf>
    <xf numFmtId="0" fontId="37" fillId="0" borderId="0" xfId="0" applyFont="1" applyAlignment="1"/>
    <xf numFmtId="0" fontId="11" fillId="0" borderId="0" xfId="0" quotePrefix="1" applyFont="1" applyAlignment="1"/>
    <xf numFmtId="165" fontId="11" fillId="0" borderId="0" xfId="0" applyNumberFormat="1" applyFont="1" applyAlignment="1">
      <alignment horizontal="right"/>
    </xf>
    <xf numFmtId="0" fontId="38" fillId="0" borderId="0" xfId="0" applyFont="1" applyAlignment="1"/>
    <xf numFmtId="0" fontId="39" fillId="0" borderId="0" xfId="0" applyFont="1" applyAlignment="1">
      <alignment horizontal="left"/>
    </xf>
    <xf numFmtId="0" fontId="7" fillId="0" borderId="0" xfId="0" applyFont="1" applyAlignment="1"/>
    <xf numFmtId="0" fontId="40" fillId="0" borderId="0" xfId="0" applyFont="1" applyAlignment="1"/>
    <xf numFmtId="0" fontId="7" fillId="13" borderId="0" xfId="0" applyFont="1" applyFill="1" applyAlignment="1"/>
    <xf numFmtId="0" fontId="41" fillId="0" borderId="0" xfId="0" applyFont="1" applyAlignment="1"/>
    <xf numFmtId="164" fontId="7" fillId="0" borderId="0" xfId="0" applyNumberFormat="1" applyFont="1" applyAlignment="1">
      <alignment horizontal="center"/>
    </xf>
    <xf numFmtId="0" fontId="42" fillId="13" borderId="0" xfId="0" applyFont="1" applyFill="1" applyAlignment="1"/>
    <xf numFmtId="0" fontId="43" fillId="0" borderId="0" xfId="0" applyFont="1" applyAlignment="1"/>
    <xf numFmtId="0" fontId="44" fillId="0" borderId="0" xfId="0" applyFont="1" applyAlignment="1"/>
    <xf numFmtId="0" fontId="38" fillId="0" borderId="0" xfId="0" applyFont="1" applyAlignment="1">
      <alignment horizontal="center"/>
    </xf>
    <xf numFmtId="0" fontId="45" fillId="0" borderId="0" xfId="0" applyFont="1" applyAlignment="1"/>
    <xf numFmtId="0" fontId="38" fillId="0" borderId="0" xfId="0" applyFont="1" applyAlignment="1"/>
    <xf numFmtId="0" fontId="32" fillId="0" borderId="0" xfId="0" applyFont="1" applyAlignment="1"/>
    <xf numFmtId="49" fontId="7" fillId="0" borderId="0" xfId="0" applyNumberFormat="1" applyFont="1" applyAlignment="1">
      <alignment horizontal="center"/>
    </xf>
    <xf numFmtId="0" fontId="46" fillId="0" borderId="0" xfId="0" applyFont="1" applyAlignment="1"/>
    <xf numFmtId="0" fontId="47" fillId="0" borderId="0" xfId="0" applyFont="1" applyAlignment="1"/>
    <xf numFmtId="0" fontId="7" fillId="0" borderId="0" xfId="0" applyFont="1" applyAlignment="1">
      <alignment horizontal="center"/>
    </xf>
    <xf numFmtId="0" fontId="48" fillId="0" borderId="0" xfId="0" applyFont="1" applyAlignment="1"/>
    <xf numFmtId="0" fontId="49" fillId="0" borderId="0" xfId="0" applyFont="1" applyAlignment="1"/>
    <xf numFmtId="0" fontId="50" fillId="0" borderId="0" xfId="0" applyFont="1" applyAlignment="1"/>
    <xf numFmtId="0" fontId="51" fillId="0" borderId="3" xfId="0" applyFont="1" applyBorder="1" applyAlignment="1"/>
    <xf numFmtId="0" fontId="7" fillId="0" borderId="0" xfId="0" applyFont="1" applyAlignment="1"/>
    <xf numFmtId="0" fontId="36" fillId="0" borderId="0" xfId="0" applyFont="1" applyAlignment="1"/>
    <xf numFmtId="0" fontId="52" fillId="0" borderId="0" xfId="0" applyFont="1" applyAlignment="1"/>
    <xf numFmtId="0" fontId="1" fillId="3" borderId="0" xfId="0" applyFont="1" applyFill="1" applyAlignment="1">
      <alignment horizontal="center"/>
    </xf>
    <xf numFmtId="0" fontId="0" fillId="0" borderId="0" xfId="0" applyFont="1" applyAlignment="1"/>
    <xf numFmtId="0" fontId="1" fillId="8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53" fillId="0" borderId="0" xfId="1" applyAlignment="1"/>
  </cellXfs>
  <cellStyles count="2">
    <cellStyle name="Hyperlink" xfId="1" builtinId="8"/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howto.thec2matrix.com/contribute" TargetMode="External"/><Relationship Id="rId299" Type="http://schemas.openxmlformats.org/officeDocument/2006/relationships/hyperlink" Target="https://github.com/PaulSec/twittor" TargetMode="External"/><Relationship Id="rId303" Type="http://schemas.openxmlformats.org/officeDocument/2006/relationships/hyperlink" Target="https://github.com/sogonsec/ViolentFungus-C2" TargetMode="External"/><Relationship Id="rId21" Type="http://schemas.openxmlformats.org/officeDocument/2006/relationships/hyperlink" Target="https://github.com/b3rito/b3acon" TargetMode="External"/><Relationship Id="rId42" Type="http://schemas.openxmlformats.org/officeDocument/2006/relationships/hyperlink" Target="https://community.rsa.com/community/products/netwitness/blog/2020/05/14/using-rsa-netwitness-to-detect-chaos-c2" TargetMode="External"/><Relationship Id="rId63" Type="http://schemas.openxmlformats.org/officeDocument/2006/relationships/hyperlink" Target="https://github.com/DeimosC2/DeimosC2" TargetMode="External"/><Relationship Id="rId84" Type="http://schemas.openxmlformats.org/officeDocument/2006/relationships/hyperlink" Target="https://github.com/looCiprian/GC2-sheet" TargetMode="External"/><Relationship Id="rId138" Type="http://schemas.openxmlformats.org/officeDocument/2006/relationships/hyperlink" Target="https://howto.thec2matrix.com/contribute" TargetMode="External"/><Relationship Id="rId159" Type="http://schemas.openxmlformats.org/officeDocument/2006/relationships/hyperlink" Target="https://www.shodan.io/search?query=ssl%3AMythic+port%3A7443" TargetMode="External"/><Relationship Id="rId324" Type="http://schemas.openxmlformats.org/officeDocument/2006/relationships/hyperlink" Target="https://t.me/TryHackBoxStory/" TargetMode="External"/><Relationship Id="rId170" Type="http://schemas.openxmlformats.org/officeDocument/2006/relationships/hyperlink" Target="https://howto.thec2matrix.com/contribute" TargetMode="External"/><Relationship Id="rId191" Type="http://schemas.openxmlformats.org/officeDocument/2006/relationships/hyperlink" Target="https://howto.thec2matrix.com/contribute" TargetMode="External"/><Relationship Id="rId205" Type="http://schemas.openxmlformats.org/officeDocument/2006/relationships/hyperlink" Target="https://howto.thec2matrix.com/contribute" TargetMode="External"/><Relationship Id="rId226" Type="http://schemas.openxmlformats.org/officeDocument/2006/relationships/hyperlink" Target="https://attack.mitre.org/software/S0262/" TargetMode="External"/><Relationship Id="rId247" Type="http://schemas.openxmlformats.org/officeDocument/2006/relationships/hyperlink" Target="https://github.com/ZHacker13/ReverseTCPShell" TargetMode="External"/><Relationship Id="rId107" Type="http://schemas.openxmlformats.org/officeDocument/2006/relationships/hyperlink" Target="https://howto.thec2matrix.com/contribute" TargetMode="External"/><Relationship Id="rId268" Type="http://schemas.openxmlformats.org/officeDocument/2006/relationships/hyperlink" Target="https://github.com/reveng007/SharpGmailC2" TargetMode="External"/><Relationship Id="rId289" Type="http://schemas.openxmlformats.org/officeDocument/2006/relationships/hyperlink" Target="https://github.com/silentbreaksec/Throwback" TargetMode="External"/><Relationship Id="rId11" Type="http://schemas.openxmlformats.org/officeDocument/2006/relationships/hyperlink" Target="https://github.com/Leo4j/Amnesiac" TargetMode="External"/><Relationship Id="rId32" Type="http://schemas.openxmlformats.org/officeDocument/2006/relationships/hyperlink" Target="https://github.com/theshadowboxers/bunraku" TargetMode="External"/><Relationship Id="rId53" Type="http://schemas.openxmlformats.org/officeDocument/2006/relationships/hyperlink" Target="https://github.com/h0mbre/Dali" TargetMode="External"/><Relationship Id="rId74" Type="http://schemas.openxmlformats.org/officeDocument/2006/relationships/hyperlink" Target="https://howto.thec2matrix.com/contribute" TargetMode="External"/><Relationship Id="rId128" Type="http://schemas.openxmlformats.org/officeDocument/2006/relationships/hyperlink" Target="https://howto.thec2matrix.com/contribute" TargetMode="External"/><Relationship Id="rId149" Type="http://schemas.openxmlformats.org/officeDocument/2006/relationships/hyperlink" Target="https://howto.thec2matrix.com/contribute" TargetMode="External"/><Relationship Id="rId314" Type="http://schemas.openxmlformats.org/officeDocument/2006/relationships/hyperlink" Target="http://s2universe.slack.com/" TargetMode="External"/><Relationship Id="rId5" Type="http://schemas.openxmlformats.org/officeDocument/2006/relationships/hyperlink" Target="https://adaptix-framework.gitbook.io/adaptix-framework" TargetMode="External"/><Relationship Id="rId95" Type="http://schemas.openxmlformats.org/officeDocument/2006/relationships/hyperlink" Target="https://github.com/lukebaggett/google_socks" TargetMode="External"/><Relationship Id="rId160" Type="http://schemas.openxmlformats.org/officeDocument/2006/relationships/hyperlink" Target="https://github.com/MythicAgents/Apollo" TargetMode="External"/><Relationship Id="rId181" Type="http://schemas.openxmlformats.org/officeDocument/2006/relationships/hyperlink" Target="https://howto.thec2matrix.com/contribute" TargetMode="External"/><Relationship Id="rId216" Type="http://schemas.openxmlformats.org/officeDocument/2006/relationships/hyperlink" Target="https://github.com/preludeorg/operator-support" TargetMode="External"/><Relationship Id="rId237" Type="http://schemas.openxmlformats.org/officeDocument/2006/relationships/hyperlink" Target="https://howto.thec2matrix.com/contribute" TargetMode="External"/><Relationship Id="rId258" Type="http://schemas.openxmlformats.org/officeDocument/2006/relationships/hyperlink" Target="https://howto.thec2matrix.com/contribute" TargetMode="External"/><Relationship Id="rId279" Type="http://schemas.openxmlformats.org/officeDocument/2006/relationships/hyperlink" Target="https://github.com/BishopFox/sliver" TargetMode="External"/><Relationship Id="rId22" Type="http://schemas.openxmlformats.org/officeDocument/2006/relationships/hyperlink" Target="https://b3rito.github.io/b3acon/" TargetMode="External"/><Relationship Id="rId43" Type="http://schemas.openxmlformats.org/officeDocument/2006/relationships/hyperlink" Target="https://github.com/dmcxblue/Claude-C2" TargetMode="External"/><Relationship Id="rId64" Type="http://schemas.openxmlformats.org/officeDocument/2006/relationships/hyperlink" Target="https://www.shodan.io/search?query=http.html_hash%3A-14029177" TargetMode="External"/><Relationship Id="rId118" Type="http://schemas.openxmlformats.org/officeDocument/2006/relationships/hyperlink" Target="https://github.com/offsecginger/koadic" TargetMode="External"/><Relationship Id="rId139" Type="http://schemas.openxmlformats.org/officeDocument/2006/relationships/hyperlink" Target="https://github.com/Ne0nd0g/merlin" TargetMode="External"/><Relationship Id="rId290" Type="http://schemas.openxmlformats.org/officeDocument/2006/relationships/hyperlink" Target="https://github.com/Mr-Un1k0d3r/ThunderShell" TargetMode="External"/><Relationship Id="rId304" Type="http://schemas.openxmlformats.org/officeDocument/2006/relationships/hyperlink" Target="https://howto.thec2matrix.com/contribute" TargetMode="External"/><Relationship Id="rId325" Type="http://schemas.openxmlformats.org/officeDocument/2006/relationships/hyperlink" Target="https://t.me/RadioZeroPod/" TargetMode="External"/><Relationship Id="rId85" Type="http://schemas.openxmlformats.org/officeDocument/2006/relationships/hyperlink" Target="https://howto.thec2matrix.com/contribute" TargetMode="External"/><Relationship Id="rId150" Type="http://schemas.openxmlformats.org/officeDocument/2006/relationships/hyperlink" Target="https://github.com/mlgualtieri/PurpleTeamSummit/tree/main/Summit-May2021" TargetMode="External"/><Relationship Id="rId171" Type="http://schemas.openxmlformats.org/officeDocument/2006/relationships/hyperlink" Target="https://github.com/itaymigdal/Nimbo-C2" TargetMode="External"/><Relationship Id="rId192" Type="http://schemas.openxmlformats.org/officeDocument/2006/relationships/hyperlink" Target="https://github.com/lapolis/palinka_c2" TargetMode="External"/><Relationship Id="rId206" Type="http://schemas.openxmlformats.org/officeDocument/2006/relationships/hyperlink" Target="https://github.com/nettitude/PoshC2/" TargetMode="External"/><Relationship Id="rId227" Type="http://schemas.openxmlformats.org/officeDocument/2006/relationships/hyperlink" Target="https://community.rsa.com/community/products/netwitness/blog/2020/05/26/using-rsa-netwitness-to-detect-quasarrat" TargetMode="External"/><Relationship Id="rId248" Type="http://schemas.openxmlformats.org/officeDocument/2006/relationships/hyperlink" Target="https://github.com/d4rk007/sak1to-shell" TargetMode="External"/><Relationship Id="rId269" Type="http://schemas.openxmlformats.org/officeDocument/2006/relationships/hyperlink" Target="https://howto.thec2matrix.com/contribute" TargetMode="External"/><Relationship Id="rId12" Type="http://schemas.openxmlformats.org/officeDocument/2006/relationships/hyperlink" Target="https://howto.thec2matrix.com/contribute" TargetMode="External"/><Relationship Id="rId33" Type="http://schemas.openxmlformats.org/officeDocument/2006/relationships/hyperlink" Target="https://howto.thec2matrix.com/contribute" TargetMode="External"/><Relationship Id="rId108" Type="http://schemas.openxmlformats.org/officeDocument/2006/relationships/hyperlink" Target="https://www.zscaler.com/blogs/security-research/havoc-across-cyberspace" TargetMode="External"/><Relationship Id="rId129" Type="http://schemas.openxmlformats.org/officeDocument/2006/relationships/hyperlink" Target="https://github.com/nickvangilder/most-average-c2-ever" TargetMode="External"/><Relationship Id="rId280" Type="http://schemas.openxmlformats.org/officeDocument/2006/relationships/hyperlink" Target="https://www.proofpoint.com/us/blog/security-briefs/ta551-uses-sliver-red-team-tool-new-activity" TargetMode="External"/><Relationship Id="rId315" Type="http://schemas.openxmlformats.org/officeDocument/2006/relationships/hyperlink" Target="https://github.com/Faisal-P27/WAREED-DNS-C2" TargetMode="External"/><Relationship Id="rId54" Type="http://schemas.openxmlformats.org/officeDocument/2006/relationships/hyperlink" Target="https://h0mbre.github.io/Image_Based_C2_PoC/" TargetMode="External"/><Relationship Id="rId75" Type="http://schemas.openxmlformats.org/officeDocument/2006/relationships/hyperlink" Target="https://github.com/BC-SECURITY/Empire" TargetMode="External"/><Relationship Id="rId96" Type="http://schemas.openxmlformats.org/officeDocument/2006/relationships/hyperlink" Target="https://howto.thec2matrix.com/contribute" TargetMode="External"/><Relationship Id="rId140" Type="http://schemas.openxmlformats.org/officeDocument/2006/relationships/hyperlink" Target="https://merlin-c2.readthedocs.io/en/latest/" TargetMode="External"/><Relationship Id="rId161" Type="http://schemas.openxmlformats.org/officeDocument/2006/relationships/hyperlink" Target="https://howto.thec2matrix.com/contribute" TargetMode="External"/><Relationship Id="rId182" Type="http://schemas.openxmlformats.org/officeDocument/2006/relationships/hyperlink" Target="https://github.com/p3nt4/Nuages" TargetMode="External"/><Relationship Id="rId217" Type="http://schemas.openxmlformats.org/officeDocument/2006/relationships/hyperlink" Target="https://www.prelude.org/" TargetMode="External"/><Relationship Id="rId6" Type="http://schemas.openxmlformats.org/officeDocument/2006/relationships/hyperlink" Target="https://howto.thec2matrix.com/contribute" TargetMode="External"/><Relationship Id="rId238" Type="http://schemas.openxmlformats.org/officeDocument/2006/relationships/hyperlink" Target="https://github.com/kleiton0x00/RedditC2" TargetMode="External"/><Relationship Id="rId259" Type="http://schemas.openxmlformats.org/officeDocument/2006/relationships/hyperlink" Target="https://github.com/bats3c/shad0w" TargetMode="External"/><Relationship Id="rId23" Type="http://schemas.openxmlformats.org/officeDocument/2006/relationships/hyperlink" Target="https://github.com/UnkL4b/BabyShark" TargetMode="External"/><Relationship Id="rId119" Type="http://schemas.openxmlformats.org/officeDocument/2006/relationships/hyperlink" Target="https://github.com/postrequest/link" TargetMode="External"/><Relationship Id="rId270" Type="http://schemas.openxmlformats.org/officeDocument/2006/relationships/hyperlink" Target="https://github.com/byt3bl33d3r/SILENTTRINITY" TargetMode="External"/><Relationship Id="rId291" Type="http://schemas.openxmlformats.org/officeDocument/2006/relationships/hyperlink" Target="https://howto.thec2matrix.com/contribute" TargetMode="External"/><Relationship Id="rId305" Type="http://schemas.openxmlformats.org/officeDocument/2006/relationships/hyperlink" Target="https://github.com/FunnyWolf/Viper/" TargetMode="External"/><Relationship Id="rId326" Type="http://schemas.openxmlformats.org/officeDocument/2006/relationships/hyperlink" Target="https://t.me/TryCodeBox/" TargetMode="External"/><Relationship Id="rId44" Type="http://schemas.openxmlformats.org/officeDocument/2006/relationships/hyperlink" Target="https://github.com/matt-culbert/CloakNDaggerC2" TargetMode="External"/><Relationship Id="rId65" Type="http://schemas.openxmlformats.org/officeDocument/2006/relationships/hyperlink" Target="https://github.com/emmaunel/DiscordGo" TargetMode="External"/><Relationship Id="rId86" Type="http://schemas.openxmlformats.org/officeDocument/2006/relationships/hyperlink" Target="https://github.com/byt3bl33d3r/gcat" TargetMode="External"/><Relationship Id="rId130" Type="http://schemas.openxmlformats.org/officeDocument/2006/relationships/hyperlink" Target="https://howto.thec2matrix.com/contribute" TargetMode="External"/><Relationship Id="rId151" Type="http://schemas.openxmlformats.org/officeDocument/2006/relationships/hyperlink" Target="https://howto.thec2matrix.com/contribute" TargetMode="External"/><Relationship Id="rId172" Type="http://schemas.openxmlformats.org/officeDocument/2006/relationships/hyperlink" Target="https://howto.thec2matrix.com/contribute" TargetMode="External"/><Relationship Id="rId193" Type="http://schemas.openxmlformats.org/officeDocument/2006/relationships/hyperlink" Target="https://howto.thec2matrix.com/contribute" TargetMode="External"/><Relationship Id="rId207" Type="http://schemas.openxmlformats.org/officeDocument/2006/relationships/hyperlink" Target="https://poshc2.readthedocs.io/en/latest/" TargetMode="External"/><Relationship Id="rId228" Type="http://schemas.openxmlformats.org/officeDocument/2006/relationships/hyperlink" Target="https://github.com/FrenchCisco/RATel" TargetMode="External"/><Relationship Id="rId249" Type="http://schemas.openxmlformats.org/officeDocument/2006/relationships/hyperlink" Target="https://howto.thec2matrix.com/contribute" TargetMode="External"/><Relationship Id="rId13" Type="http://schemas.openxmlformats.org/officeDocument/2006/relationships/hyperlink" Target="https://github.com/sweetsoftware/Ares" TargetMode="External"/><Relationship Id="rId109" Type="http://schemas.openxmlformats.org/officeDocument/2006/relationships/hyperlink" Target="https://github.com/b23r0/Heroinn" TargetMode="External"/><Relationship Id="rId260" Type="http://schemas.openxmlformats.org/officeDocument/2006/relationships/hyperlink" Target="https://howto.thec2matrix.com/contribute" TargetMode="External"/><Relationship Id="rId281" Type="http://schemas.openxmlformats.org/officeDocument/2006/relationships/hyperlink" Target="https://www.shodan.io/search?query=ssl.jarm%3A3fd21b20d00000021c43d21b21b43d41226dd5dfc615dd4a96265559485910+%22HTTP%2F1.1+404+Not+Found%22+%22Cache-Control%3A+no-store%2C+no-cache%2C+must-revalidate%22+%22Content-Length%3A+0%22&amp;page=3" TargetMode="External"/><Relationship Id="rId316" Type="http://schemas.openxmlformats.org/officeDocument/2006/relationships/hyperlink" Target="https://howto.thec2matrix.com/contribute" TargetMode="External"/><Relationship Id="rId34" Type="http://schemas.openxmlformats.org/officeDocument/2006/relationships/hyperlink" Target="https://github.com/FSecureLABS/C3" TargetMode="External"/><Relationship Id="rId55" Type="http://schemas.openxmlformats.org/officeDocument/2006/relationships/hyperlink" Target="https://github.com/hyp3rlinx/DarkFinger-C2" TargetMode="External"/><Relationship Id="rId76" Type="http://schemas.openxmlformats.org/officeDocument/2006/relationships/hyperlink" Target="http://install.sh/" TargetMode="External"/><Relationship Id="rId97" Type="http://schemas.openxmlformats.org/officeDocument/2006/relationships/hyperlink" Target="https://github.com/r3nhat/GRAT2" TargetMode="External"/><Relationship Id="rId120" Type="http://schemas.openxmlformats.org/officeDocument/2006/relationships/hyperlink" Target="https://howto.thec2matrix.com/contribute" TargetMode="External"/><Relationship Id="rId141" Type="http://schemas.openxmlformats.org/officeDocument/2006/relationships/hyperlink" Target="https://github.com/r00t0v3rr1d3/merlin/tree/dev" TargetMode="External"/><Relationship Id="rId7" Type="http://schemas.openxmlformats.org/officeDocument/2006/relationships/hyperlink" Target="https://github.com/smokeme/airstrike" TargetMode="External"/><Relationship Id="rId162" Type="http://schemas.openxmlformats.org/officeDocument/2006/relationships/hyperlink" Target="https://github.com/MythicAgents/Medusa" TargetMode="External"/><Relationship Id="rId183" Type="http://schemas.openxmlformats.org/officeDocument/2006/relationships/hyperlink" Target="http://setup.sh/" TargetMode="External"/><Relationship Id="rId218" Type="http://schemas.openxmlformats.org/officeDocument/2006/relationships/hyperlink" Target="https://github.com/Project-Prismatica" TargetMode="External"/><Relationship Id="rId239" Type="http://schemas.openxmlformats.org/officeDocument/2006/relationships/hyperlink" Target="https://howto.thec2matrix.com/contribute" TargetMode="External"/><Relationship Id="rId250" Type="http://schemas.openxmlformats.org/officeDocument/2006/relationships/hyperlink" Target="https://github.com/Idov31/Sandman" TargetMode="External"/><Relationship Id="rId271" Type="http://schemas.openxmlformats.org/officeDocument/2006/relationships/hyperlink" Target="https://github.com/slyd0g/" TargetMode="External"/><Relationship Id="rId292" Type="http://schemas.openxmlformats.org/officeDocument/2006/relationships/hyperlink" Target="https://github.com/lu4p/ToRat" TargetMode="External"/><Relationship Id="rId306" Type="http://schemas.openxmlformats.org/officeDocument/2006/relationships/hyperlink" Target="https://www.yuque.com/viper-en/inh85g/cvucxz" TargetMode="External"/><Relationship Id="rId24" Type="http://schemas.openxmlformats.org/officeDocument/2006/relationships/hyperlink" Target="https://gitlab.com/KevinJClark/badrats" TargetMode="External"/><Relationship Id="rId45" Type="http://schemas.openxmlformats.org/officeDocument/2006/relationships/hyperlink" Target="https://howto.thec2matrix.com/contribute" TargetMode="External"/><Relationship Id="rId66" Type="http://schemas.openxmlformats.org/officeDocument/2006/relationships/hyperlink" Target="https://howto.thec2matrix.com/contribute" TargetMode="External"/><Relationship Id="rId87" Type="http://schemas.openxmlformats.org/officeDocument/2006/relationships/hyperlink" Target="https://howto.thec2matrix.com/contribute" TargetMode="External"/><Relationship Id="rId110" Type="http://schemas.openxmlformats.org/officeDocument/2006/relationships/hyperlink" Target="https://howto.thec2matrix.com/contribute" TargetMode="External"/><Relationship Id="rId131" Type="http://schemas.openxmlformats.org/officeDocument/2006/relationships/hyperlink" Target="https://github.com/cedowens/MacShellSwift" TargetMode="External"/><Relationship Id="rId327" Type="http://schemas.openxmlformats.org/officeDocument/2006/relationships/hyperlink" Target="https://github.com/TryHackBox/" TargetMode="External"/><Relationship Id="rId152" Type="http://schemas.openxmlformats.org/officeDocument/2006/relationships/hyperlink" Target="https://github.com/RickConsole/minic2" TargetMode="External"/><Relationship Id="rId173" Type="http://schemas.openxmlformats.org/officeDocument/2006/relationships/hyperlink" Target="https://github.com/hdbreaker/Nimhawk" TargetMode="External"/><Relationship Id="rId194" Type="http://schemas.openxmlformats.org/officeDocument/2006/relationships/hyperlink" Target="https://github.com/b3rito/peeko" TargetMode="External"/><Relationship Id="rId208" Type="http://schemas.openxmlformats.org/officeDocument/2006/relationships/hyperlink" Target="http://install.sh/" TargetMode="External"/><Relationship Id="rId229" Type="http://schemas.openxmlformats.org/officeDocument/2006/relationships/hyperlink" Target="https://howto.thec2matrix.com/contribute" TargetMode="External"/><Relationship Id="rId240" Type="http://schemas.openxmlformats.org/officeDocument/2006/relationships/hyperlink" Target="https://github.com/redherd-project/redherd-framework" TargetMode="External"/><Relationship Id="rId261" Type="http://schemas.openxmlformats.org/officeDocument/2006/relationships/hyperlink" Target="https://github.com/shadow-workers/shadow-workers" TargetMode="External"/><Relationship Id="rId14" Type="http://schemas.openxmlformats.org/officeDocument/2006/relationships/hyperlink" Target="https://github.com/nasbench/C2-Matrix-Indicators/tree/main/Ares" TargetMode="External"/><Relationship Id="rId30" Type="http://schemas.openxmlformats.org/officeDocument/2006/relationships/hyperlink" Target="https://bruteratel.com/" TargetMode="External"/><Relationship Id="rId35" Type="http://schemas.openxmlformats.org/officeDocument/2006/relationships/hyperlink" Target="https://labs.f-secure.com/tools/c3/" TargetMode="External"/><Relationship Id="rId56" Type="http://schemas.openxmlformats.org/officeDocument/2006/relationships/hyperlink" Target="https://nasbench.medium.com/understanding-detecting-c2-frameworks-darkfinger-c2-539c79282a1c" TargetMode="External"/><Relationship Id="rId77" Type="http://schemas.openxmlformats.org/officeDocument/2006/relationships/hyperlink" Target="https://pkg.kali.org/pkg/powershell-empire" TargetMode="External"/><Relationship Id="rId100" Type="http://schemas.openxmlformats.org/officeDocument/2006/relationships/hyperlink" Target="https://github.com/DragoQCC/HardHatC2" TargetMode="External"/><Relationship Id="rId105" Type="http://schemas.openxmlformats.org/officeDocument/2006/relationships/hyperlink" Target="https://howto.thec2matrix.com/contribute" TargetMode="External"/><Relationship Id="rId126" Type="http://schemas.openxmlformats.org/officeDocument/2006/relationships/hyperlink" Target="https://howto.thec2matrix.com/contribute" TargetMode="External"/><Relationship Id="rId147" Type="http://schemas.openxmlformats.org/officeDocument/2006/relationships/hyperlink" Target="https://howto.thec2matrix.com/contribute" TargetMode="External"/><Relationship Id="rId168" Type="http://schemas.openxmlformats.org/officeDocument/2006/relationships/hyperlink" Target="https://www.mdsec.co.uk/nighthawk/" TargetMode="External"/><Relationship Id="rId282" Type="http://schemas.openxmlformats.org/officeDocument/2006/relationships/hyperlink" Target="https://github.com/NetSPI/SQLC2" TargetMode="External"/><Relationship Id="rId312" Type="http://schemas.openxmlformats.org/officeDocument/2006/relationships/hyperlink" Target="https://s2.security/voodoo/" TargetMode="External"/><Relationship Id="rId317" Type="http://schemas.openxmlformats.org/officeDocument/2006/relationships/hyperlink" Target="https://github.com/FULLSHADE/WarFox/" TargetMode="External"/><Relationship Id="rId8" Type="http://schemas.openxmlformats.org/officeDocument/2006/relationships/hyperlink" Target="https://howto.thec2matrix.com/contribute" TargetMode="External"/><Relationship Id="rId51" Type="http://schemas.openxmlformats.org/officeDocument/2006/relationships/hyperlink" Target="https://github.com/crawl3r/DaaC2" TargetMode="External"/><Relationship Id="rId72" Type="http://schemas.openxmlformats.org/officeDocument/2006/relationships/hyperlink" Target="https://howto.thec2matrix.com/contribute" TargetMode="External"/><Relationship Id="rId93" Type="http://schemas.openxmlformats.org/officeDocument/2006/relationships/hyperlink" Target="https://github.com/MrSaighnal/GCR-Google-Calendar-RAT" TargetMode="External"/><Relationship Id="rId98" Type="http://schemas.openxmlformats.org/officeDocument/2006/relationships/hyperlink" Target="https://github.com/d4rckh/grc2" TargetMode="External"/><Relationship Id="rId121" Type="http://schemas.openxmlformats.org/officeDocument/2006/relationships/hyperlink" Target="https://github.com/Kudaes/LOLBITS" TargetMode="External"/><Relationship Id="rId142" Type="http://schemas.openxmlformats.org/officeDocument/2006/relationships/hyperlink" Target="https://github.com/rapid7/metasploit-framework" TargetMode="External"/><Relationship Id="rId163" Type="http://schemas.openxmlformats.org/officeDocument/2006/relationships/hyperlink" Target="https://howto.thec2matrix.com/contribute" TargetMode="External"/><Relationship Id="rId184" Type="http://schemas.openxmlformats.org/officeDocument/2006/relationships/hyperlink" Target="https://howto.thec2matrix.com/c2/nuages" TargetMode="External"/><Relationship Id="rId189" Type="http://schemas.openxmlformats.org/officeDocument/2006/relationships/hyperlink" Target="https://www.outflank.nl/products/outflank-security-tooling/" TargetMode="External"/><Relationship Id="rId219" Type="http://schemas.openxmlformats.org/officeDocument/2006/relationships/hyperlink" Target="http://prismatica.io/" TargetMode="External"/><Relationship Id="rId3" Type="http://schemas.openxmlformats.org/officeDocument/2006/relationships/hyperlink" Target="https://michaelkoczwara.medium.com/hunting-c2-with-shodan-223ca250d06f" TargetMode="External"/><Relationship Id="rId214" Type="http://schemas.openxmlformats.org/officeDocument/2006/relationships/hyperlink" Target="https://labs.nettitude.com/blog/detecting-poshc2-indicators-of-compromise/" TargetMode="External"/><Relationship Id="rId230" Type="http://schemas.openxmlformats.org/officeDocument/2006/relationships/hyperlink" Target="https://github.com/spellshift/realm" TargetMode="External"/><Relationship Id="rId235" Type="http://schemas.openxmlformats.org/officeDocument/2006/relationships/hyperlink" Target="http://install.sh/" TargetMode="External"/><Relationship Id="rId251" Type="http://schemas.openxmlformats.org/officeDocument/2006/relationships/hyperlink" Target="https://howto.thec2matrix.com/contribute" TargetMode="External"/><Relationship Id="rId256" Type="http://schemas.openxmlformats.org/officeDocument/2006/relationships/hyperlink" Target="https://howto.thec2matrix.com/contribute" TargetMode="External"/><Relationship Id="rId277" Type="http://schemas.openxmlformats.org/officeDocument/2006/relationships/hyperlink" Target="https://github.com/n00py/Slackor" TargetMode="External"/><Relationship Id="rId298" Type="http://schemas.openxmlformats.org/officeDocument/2006/relationships/hyperlink" Target="https://howto.thec2matrix.com/contribute" TargetMode="External"/><Relationship Id="rId25" Type="http://schemas.openxmlformats.org/officeDocument/2006/relationships/hyperlink" Target="https://howto.thec2matrix.com/contribute" TargetMode="External"/><Relationship Id="rId46" Type="http://schemas.openxmlformats.org/officeDocument/2006/relationships/hyperlink" Target="https://www.cobaltstrike.com/" TargetMode="External"/><Relationship Id="rId67" Type="http://schemas.openxmlformats.org/officeDocument/2006/relationships/hyperlink" Target="https://github.com/3ct0s/disctopia-c2" TargetMode="External"/><Relationship Id="rId116" Type="http://schemas.openxmlformats.org/officeDocument/2006/relationships/hyperlink" Target="https://github.com/geemion/Khepri" TargetMode="External"/><Relationship Id="rId137" Type="http://schemas.openxmlformats.org/officeDocument/2006/relationships/hyperlink" Target="https://github.com/demon-i386/MeliziaC2" TargetMode="External"/><Relationship Id="rId158" Type="http://schemas.openxmlformats.org/officeDocument/2006/relationships/hyperlink" Target="https://howto.thec2matrix.com/c2/mythic" TargetMode="External"/><Relationship Id="rId272" Type="http://schemas.openxmlformats.org/officeDocument/2006/relationships/hyperlink" Target="https://howto.thec2matrix.com/contribute" TargetMode="External"/><Relationship Id="rId293" Type="http://schemas.openxmlformats.org/officeDocument/2006/relationships/hyperlink" Target="https://twitter.com/lu4p3" TargetMode="External"/><Relationship Id="rId302" Type="http://schemas.openxmlformats.org/officeDocument/2006/relationships/hyperlink" Target="https://howto.thec2matrix.com/contribute" TargetMode="External"/><Relationship Id="rId307" Type="http://schemas.openxmlformats.org/officeDocument/2006/relationships/hyperlink" Target="https://howto.thec2matrix.com/contribute" TargetMode="External"/><Relationship Id="rId323" Type="http://schemas.openxmlformats.org/officeDocument/2006/relationships/hyperlink" Target="https://t.me/TryHackBoxOfficial/" TargetMode="External"/><Relationship Id="rId328" Type="http://schemas.openxmlformats.org/officeDocument/2006/relationships/hyperlink" Target="https://youtube.com/@tryhackbox" TargetMode="External"/><Relationship Id="rId20" Type="http://schemas.openxmlformats.org/officeDocument/2006/relationships/hyperlink" Target="https://grimmie.net/atlasc2-carrying-the-weight-of-net-assemblies/" TargetMode="External"/><Relationship Id="rId41" Type="http://schemas.openxmlformats.org/officeDocument/2006/relationships/hyperlink" Target="https://github.com/tiagorlampert/CHAOS" TargetMode="External"/><Relationship Id="rId62" Type="http://schemas.openxmlformats.org/officeDocument/2006/relationships/hyperlink" Target="https://howto.thec2matrix.com/contribute" TargetMode="External"/><Relationship Id="rId83" Type="http://schemas.openxmlformats.org/officeDocument/2006/relationships/hyperlink" Target="https://github.com/Ziconius/FudgeC2" TargetMode="External"/><Relationship Id="rId88" Type="http://schemas.openxmlformats.org/officeDocument/2006/relationships/hyperlink" Target="https://github.com/SaturnsVoid/GoBot2" TargetMode="External"/><Relationship Id="rId111" Type="http://schemas.openxmlformats.org/officeDocument/2006/relationships/hyperlink" Target="https://github.com/3v4Si0N/HTTP-revshell" TargetMode="External"/><Relationship Id="rId132" Type="http://schemas.openxmlformats.org/officeDocument/2006/relationships/hyperlink" Target="https://github.com/YDHCUI/manjusaka" TargetMode="External"/><Relationship Id="rId153" Type="http://schemas.openxmlformats.org/officeDocument/2006/relationships/hyperlink" Target="https://howto.thec2matrix.com/contribute" TargetMode="External"/><Relationship Id="rId174" Type="http://schemas.openxmlformats.org/officeDocument/2006/relationships/hyperlink" Target="https://howto.thec2matrix.com/contribute" TargetMode="External"/><Relationship Id="rId179" Type="http://schemas.openxmlformats.org/officeDocument/2006/relationships/hyperlink" Target="https://shells.systems/introducing-ninja-c2-the-c2-built-for-stealth-red-team-operations/" TargetMode="External"/><Relationship Id="rId195" Type="http://schemas.openxmlformats.org/officeDocument/2006/relationships/hyperlink" Target="https://github.com/malcomvetter/Periscope" TargetMode="External"/><Relationship Id="rId209" Type="http://schemas.openxmlformats.org/officeDocument/2006/relationships/hyperlink" Target="https://howto.thec2matrix.com/c2/poshc2" TargetMode="External"/><Relationship Id="rId190" Type="http://schemas.openxmlformats.org/officeDocument/2006/relationships/hyperlink" Target="https://redcodelabs.io/oyabun/" TargetMode="External"/><Relationship Id="rId204" Type="http://schemas.openxmlformats.org/officeDocument/2006/relationships/hyperlink" Target="https://picklec2.readthedocs.io/en/latest/" TargetMode="External"/><Relationship Id="rId220" Type="http://schemas.openxmlformats.org/officeDocument/2006/relationships/hyperlink" Target="https://github.com/entynetproject/proton" TargetMode="External"/><Relationship Id="rId225" Type="http://schemas.openxmlformats.org/officeDocument/2006/relationships/hyperlink" Target="https://github.com/quasar/QuasarRAT" TargetMode="External"/><Relationship Id="rId241" Type="http://schemas.openxmlformats.org/officeDocument/2006/relationships/hyperlink" Target="https://redherd.readthedocs.io/" TargetMode="External"/><Relationship Id="rId246" Type="http://schemas.openxmlformats.org/officeDocument/2006/relationships/hyperlink" Target="https://howto.thec2matrix.com/contribute" TargetMode="External"/><Relationship Id="rId267" Type="http://schemas.openxmlformats.org/officeDocument/2006/relationships/hyperlink" Target="https://howto.thec2matrix.com/contribute" TargetMode="External"/><Relationship Id="rId288" Type="http://schemas.openxmlformats.org/officeDocument/2006/relationships/hyperlink" Target="https://howto.thec2matrix.com/contribute" TargetMode="External"/><Relationship Id="rId15" Type="http://schemas.openxmlformats.org/officeDocument/2006/relationships/hyperlink" Target="https://github.com/nasbench/C2-Matrix-Indicators/tree/main/Ares" TargetMode="External"/><Relationship Id="rId36" Type="http://schemas.openxmlformats.org/officeDocument/2006/relationships/hyperlink" Target="https://labs.f-secure.com/blog/introducing-ldap-c2-for-c3" TargetMode="External"/><Relationship Id="rId57" Type="http://schemas.openxmlformats.org/officeDocument/2006/relationships/hyperlink" Target="https://github.com/Arno0x/DBC2" TargetMode="External"/><Relationship Id="rId106" Type="http://schemas.openxmlformats.org/officeDocument/2006/relationships/hyperlink" Target="https://github.com/HavocFramework/Havoc" TargetMode="External"/><Relationship Id="rId127" Type="http://schemas.openxmlformats.org/officeDocument/2006/relationships/hyperlink" Target="https://github.com/CalfCrusher/MaccaroniC2" TargetMode="External"/><Relationship Id="rId262" Type="http://schemas.openxmlformats.org/officeDocument/2006/relationships/hyperlink" Target="https://howto.thec2matrix.com/contribute" TargetMode="External"/><Relationship Id="rId283" Type="http://schemas.openxmlformats.org/officeDocument/2006/relationships/hyperlink" Target="https://howto.thec2matrix.com/contribute" TargetMode="External"/><Relationship Id="rId313" Type="http://schemas.openxmlformats.org/officeDocument/2006/relationships/hyperlink" Target="http://run.py/" TargetMode="External"/><Relationship Id="rId318" Type="http://schemas.openxmlformats.org/officeDocument/2006/relationships/hyperlink" Target="https://howto.thec2matrix.com/contribute" TargetMode="External"/><Relationship Id="rId10" Type="http://schemas.openxmlformats.org/officeDocument/2006/relationships/hyperlink" Target="https://blog.talosintelligence.com/2022/10/alchimist-offensive-framework.html" TargetMode="External"/><Relationship Id="rId31" Type="http://schemas.openxmlformats.org/officeDocument/2006/relationships/hyperlink" Target="https://www.shodan.io/search?query=http.html_hash%3A-1957161625" TargetMode="External"/><Relationship Id="rId52" Type="http://schemas.openxmlformats.org/officeDocument/2006/relationships/hyperlink" Target="https://howto.thec2matrix.com/contribute" TargetMode="External"/><Relationship Id="rId73" Type="http://schemas.openxmlformats.org/officeDocument/2006/relationships/hyperlink" Target="https://github.com/jm33-m0/emp3r0r" TargetMode="External"/><Relationship Id="rId78" Type="http://schemas.openxmlformats.org/officeDocument/2006/relationships/hyperlink" Target="https://github.com/Marten4n6/EvilOSX" TargetMode="External"/><Relationship Id="rId94" Type="http://schemas.openxmlformats.org/officeDocument/2006/relationships/hyperlink" Target="https://howto.thec2matrix.com/contribute" TargetMode="External"/><Relationship Id="rId99" Type="http://schemas.openxmlformats.org/officeDocument/2006/relationships/hyperlink" Target="https://howto.thec2matrix.com/contribute" TargetMode="External"/><Relationship Id="rId101" Type="http://schemas.openxmlformats.org/officeDocument/2006/relationships/hyperlink" Target="https://howto.thec2matrix.com/contribute" TargetMode="External"/><Relationship Id="rId122" Type="http://schemas.openxmlformats.org/officeDocument/2006/relationships/hyperlink" Target="https://howto.thec2matrix.com/contribute" TargetMode="External"/><Relationship Id="rId143" Type="http://schemas.openxmlformats.org/officeDocument/2006/relationships/hyperlink" Target="https://www.shodan.io/search?query=ssl%3A%22MetasploitSelfSignedCA%22" TargetMode="External"/><Relationship Id="rId148" Type="http://schemas.openxmlformats.org/officeDocument/2006/relationships/hyperlink" Target="https://github.com/Cr4sh/MicroBackdoor" TargetMode="External"/><Relationship Id="rId164" Type="http://schemas.openxmlformats.org/officeDocument/2006/relationships/hyperlink" Target="https://github.com/trickster0/NamelessC2" TargetMode="External"/><Relationship Id="rId169" Type="http://schemas.openxmlformats.org/officeDocument/2006/relationships/hyperlink" Target="https://github.com/1N73LL1G3NC3x/Nightmangle" TargetMode="External"/><Relationship Id="rId185" Type="http://schemas.openxmlformats.org/officeDocument/2006/relationships/hyperlink" Target="https://github.com/mhaskar/Octopus" TargetMode="External"/><Relationship Id="rId4" Type="http://schemas.openxmlformats.org/officeDocument/2006/relationships/hyperlink" Target="https://github.com/Adaptix-Framework/AdaptixC2" TargetMode="External"/><Relationship Id="rId9" Type="http://schemas.openxmlformats.org/officeDocument/2006/relationships/hyperlink" Target="https://github.com/enkomio/AlanFramework" TargetMode="External"/><Relationship Id="rId180" Type="http://schemas.openxmlformats.org/officeDocument/2006/relationships/hyperlink" Target="https://github.com/EnginDemirbilek/NorthStarC2" TargetMode="External"/><Relationship Id="rId210" Type="http://schemas.openxmlformats.org/officeDocument/2006/relationships/hyperlink" Target="https://community.rsa.com/community/products/netwitness/blog/2019/12/02/using-rsa-netwitness-to-detect-command-and-control-poshc2-v50" TargetMode="External"/><Relationship Id="rId215" Type="http://schemas.openxmlformats.org/officeDocument/2006/relationships/hyperlink" Target="https://github.com/AdrianVollmer/PowerHub" TargetMode="External"/><Relationship Id="rId236" Type="http://schemas.openxmlformats.org/officeDocument/2006/relationships/hyperlink" Target="https://github.com/kira2040k/RedbloodC2" TargetMode="External"/><Relationship Id="rId257" Type="http://schemas.openxmlformats.org/officeDocument/2006/relationships/hyperlink" Target="https://github.com/jafarlihi/serpentine" TargetMode="External"/><Relationship Id="rId278" Type="http://schemas.openxmlformats.org/officeDocument/2006/relationships/hyperlink" Target="https://howto.thec2matrix.com/contribute" TargetMode="External"/><Relationship Id="rId26" Type="http://schemas.openxmlformats.org/officeDocument/2006/relationships/hyperlink" Target="https://github.com/S3N4T0R-0X0/BEAR" TargetMode="External"/><Relationship Id="rId231" Type="http://schemas.openxmlformats.org/officeDocument/2006/relationships/hyperlink" Target="https://howto.thec2matrix.com/contribute" TargetMode="External"/><Relationship Id="rId252" Type="http://schemas.openxmlformats.org/officeDocument/2006/relationships/hyperlink" Target="https://github.com/scythe-io" TargetMode="External"/><Relationship Id="rId273" Type="http://schemas.openxmlformats.org/officeDocument/2006/relationships/hyperlink" Target="https://github.com/JCSteiner/SGCC---public" TargetMode="External"/><Relationship Id="rId294" Type="http://schemas.openxmlformats.org/officeDocument/2006/relationships/hyperlink" Target="https://howto.thec2matrix.com/contribute" TargetMode="External"/><Relationship Id="rId308" Type="http://schemas.openxmlformats.org/officeDocument/2006/relationships/hyperlink" Target="https://github.com/D1rkMtr/VirusTotalC2" TargetMode="External"/><Relationship Id="rId47" Type="http://schemas.openxmlformats.org/officeDocument/2006/relationships/hyperlink" Target="https://www.coresecurity.com/products/core-impact/" TargetMode="External"/><Relationship Id="rId68" Type="http://schemas.openxmlformats.org/officeDocument/2006/relationships/hyperlink" Target="https://howto.thec2matrix.com/contribute" TargetMode="External"/><Relationship Id="rId89" Type="http://schemas.openxmlformats.org/officeDocument/2006/relationships/hyperlink" Target="https://howto.thec2matrix.com/contribute" TargetMode="External"/><Relationship Id="rId112" Type="http://schemas.openxmlformats.org/officeDocument/2006/relationships/hyperlink" Target="https://howto.thec2matrix.com/contribute" TargetMode="External"/><Relationship Id="rId133" Type="http://schemas.openxmlformats.org/officeDocument/2006/relationships/hyperlink" Target="https://howto.thec2matrix.com/contribute" TargetMode="External"/><Relationship Id="rId154" Type="http://schemas.openxmlformats.org/officeDocument/2006/relationships/hyperlink" Target="https://github.com/IncideDigital/Mistica" TargetMode="External"/><Relationship Id="rId175" Type="http://schemas.openxmlformats.org/officeDocument/2006/relationships/hyperlink" Target="https://github.com/chvancooten/NimPlant/blob/main/LICENSE" TargetMode="External"/><Relationship Id="rId196" Type="http://schemas.openxmlformats.org/officeDocument/2006/relationships/hyperlink" Target="https://howto.thec2matrix.com/contribute" TargetMode="External"/><Relationship Id="rId200" Type="http://schemas.openxmlformats.org/officeDocument/2006/relationships/hyperlink" Target="https://github.com/screamz2k/PhoenixC2" TargetMode="External"/><Relationship Id="rId16" Type="http://schemas.openxmlformats.org/officeDocument/2006/relationships/hyperlink" Target="https://github.com/NYAN-x-CAT/AsyncRAT-C-Sharp" TargetMode="External"/><Relationship Id="rId221" Type="http://schemas.openxmlformats.org/officeDocument/2006/relationships/hyperlink" Target="https://howto.thec2matrix.com/contribute" TargetMode="External"/><Relationship Id="rId242" Type="http://schemas.openxmlformats.org/officeDocument/2006/relationships/hyperlink" Target="https://howto.thec2matrix.com/contribute" TargetMode="External"/><Relationship Id="rId263" Type="http://schemas.openxmlformats.org/officeDocument/2006/relationships/hyperlink" Target="https://github.com/0xEr3bus/ShadowForgeC2" TargetMode="External"/><Relationship Id="rId284" Type="http://schemas.openxmlformats.org/officeDocument/2006/relationships/hyperlink" Target="https://github.com/4g3nt47/Striker" TargetMode="External"/><Relationship Id="rId319" Type="http://schemas.openxmlformats.org/officeDocument/2006/relationships/hyperlink" Target="https://github.com/facebookincubator/WEASEL" TargetMode="External"/><Relationship Id="rId37" Type="http://schemas.openxmlformats.org/officeDocument/2006/relationships/hyperlink" Target="https://github.com/mitre/caldera" TargetMode="External"/><Relationship Id="rId58" Type="http://schemas.openxmlformats.org/officeDocument/2006/relationships/hyperlink" Target="https://howto.thec2matrix.com/contribute" TargetMode="External"/><Relationship Id="rId79" Type="http://schemas.openxmlformats.org/officeDocument/2006/relationships/hyperlink" Target="https://github.com/maxDcb/C2TeamServer" TargetMode="External"/><Relationship Id="rId102" Type="http://schemas.openxmlformats.org/officeDocument/2006/relationships/hyperlink" Target="https://github.com/onSec-fr/Http-Asynchronous-Reverse-Shell" TargetMode="External"/><Relationship Id="rId123" Type="http://schemas.openxmlformats.org/officeDocument/2006/relationships/hyperlink" Target="https://github.com/boku7/Loki" TargetMode="External"/><Relationship Id="rId144" Type="http://schemas.openxmlformats.org/officeDocument/2006/relationships/hyperlink" Target="https://github.com/degenerat3/meteor" TargetMode="External"/><Relationship Id="rId90" Type="http://schemas.openxmlformats.org/officeDocument/2006/relationships/hyperlink" Target="https://github.com/SaumyajeetDas/GodGenesis" TargetMode="External"/><Relationship Id="rId165" Type="http://schemas.openxmlformats.org/officeDocument/2006/relationships/hyperlink" Target="https://howto.thec2matrix.com/contribute" TargetMode="External"/><Relationship Id="rId186" Type="http://schemas.openxmlformats.org/officeDocument/2006/relationships/hyperlink" Target="https://shells.systems/unveiling-octopus-the-pre-operation-c2-for-red-teamers/" TargetMode="External"/><Relationship Id="rId211" Type="http://schemas.openxmlformats.org/officeDocument/2006/relationships/hyperlink" Target="https://www.shodan.io/search?query=ssl%3A%22P18055077%22" TargetMode="External"/><Relationship Id="rId232" Type="http://schemas.openxmlformats.org/officeDocument/2006/relationships/hyperlink" Target="https://github.com/g0h4n/REC2" TargetMode="External"/><Relationship Id="rId253" Type="http://schemas.openxmlformats.org/officeDocument/2006/relationships/hyperlink" Target="https://scythe.io/" TargetMode="External"/><Relationship Id="rId274" Type="http://schemas.openxmlformats.org/officeDocument/2006/relationships/hyperlink" Target="https://github.com/praetorian-inc/slack-c2bot" TargetMode="External"/><Relationship Id="rId295" Type="http://schemas.openxmlformats.org/officeDocument/2006/relationships/hyperlink" Target="https://github.com/trustedsec/trevorc2/" TargetMode="External"/><Relationship Id="rId309" Type="http://schemas.openxmlformats.org/officeDocument/2006/relationships/hyperlink" Target="https://howto.thec2matrix.com/contribute" TargetMode="External"/><Relationship Id="rId27" Type="http://schemas.openxmlformats.org/officeDocument/2006/relationships/hyperlink" Target="https://howto.thec2matrix.com/contribute" TargetMode="External"/><Relationship Id="rId48" Type="http://schemas.openxmlformats.org/officeDocument/2006/relationships/hyperlink" Target="https://github.com/cobbr/Covenant" TargetMode="External"/><Relationship Id="rId69" Type="http://schemas.openxmlformats.org/officeDocument/2006/relationships/hyperlink" Target="https://github.com/nasbench/C2-Matrix-Indicators/tree/main/disctopia-c2/1.0.1" TargetMode="External"/><Relationship Id="rId113" Type="http://schemas.openxmlformats.org/officeDocument/2006/relationships/hyperlink" Target="https://github.com/ElevenPaths/ibombshell" TargetMode="External"/><Relationship Id="rId134" Type="http://schemas.openxmlformats.org/officeDocument/2006/relationships/hyperlink" Target="https://blog.talosintelligence.com/2022/08/manjusaka-offensive-framework.html" TargetMode="External"/><Relationship Id="rId320" Type="http://schemas.openxmlformats.org/officeDocument/2006/relationships/hyperlink" Target="https://github.com/pucarasec/zuthaka" TargetMode="External"/><Relationship Id="rId80" Type="http://schemas.openxmlformats.org/officeDocument/2006/relationships/hyperlink" Target="https://howto.thec2matrix.com/contribute" TargetMode="External"/><Relationship Id="rId155" Type="http://schemas.openxmlformats.org/officeDocument/2006/relationships/hyperlink" Target="https://howto.thec2matrix.com/contribute" TargetMode="External"/><Relationship Id="rId176" Type="http://schemas.openxmlformats.org/officeDocument/2006/relationships/hyperlink" Target="https://howto.thec2matrix.com/contribute" TargetMode="External"/><Relationship Id="rId197" Type="http://schemas.openxmlformats.org/officeDocument/2006/relationships/hyperlink" Target="https://github.com/fozavci/petaqc2" TargetMode="External"/><Relationship Id="rId201" Type="http://schemas.openxmlformats.org/officeDocument/2006/relationships/hyperlink" Target="https://phoenixc2.com/" TargetMode="External"/><Relationship Id="rId222" Type="http://schemas.openxmlformats.org/officeDocument/2006/relationships/hyperlink" Target="http://install.sh/" TargetMode="External"/><Relationship Id="rId243" Type="http://schemas.openxmlformats.org/officeDocument/2006/relationships/hyperlink" Target="https://github.com/itsKindred/redViper" TargetMode="External"/><Relationship Id="rId264" Type="http://schemas.openxmlformats.org/officeDocument/2006/relationships/hyperlink" Target="https://howto.thec2matrix.com/contribute" TargetMode="External"/><Relationship Id="rId285" Type="http://schemas.openxmlformats.org/officeDocument/2006/relationships/hyperlink" Target="https://howto.thec2matrix.com/contribute" TargetMode="External"/><Relationship Id="rId17" Type="http://schemas.openxmlformats.org/officeDocument/2006/relationships/hyperlink" Target="https://howto.thec2matrix.com/contribute" TargetMode="External"/><Relationship Id="rId38" Type="http://schemas.openxmlformats.org/officeDocument/2006/relationships/hyperlink" Target="http://mitre-caldera.slack.com/" TargetMode="External"/><Relationship Id="rId59" Type="http://schemas.openxmlformats.org/officeDocument/2006/relationships/hyperlink" Target="https://github.com/qwqdanchun/DcRat" TargetMode="External"/><Relationship Id="rId103" Type="http://schemas.openxmlformats.org/officeDocument/2006/relationships/hyperlink" Target="https://pivotlabs.dev/haven/" TargetMode="External"/><Relationship Id="rId124" Type="http://schemas.openxmlformats.org/officeDocument/2006/relationships/hyperlink" Target="https://howto.thec2matrix.com/contribute" TargetMode="External"/><Relationship Id="rId310" Type="http://schemas.openxmlformats.org/officeDocument/2006/relationships/hyperlink" Target="https://github.com/KadeDev/Void-RAT" TargetMode="External"/><Relationship Id="rId70" Type="http://schemas.openxmlformats.org/officeDocument/2006/relationships/hyperlink" Target="https://github.com/nasbench/C2-Matrix-Indicators/tree/main/disctopia-c2/1.0.1" TargetMode="External"/><Relationship Id="rId91" Type="http://schemas.openxmlformats.org/officeDocument/2006/relationships/hyperlink" Target="https://howto.thec2matrix.com/contribute" TargetMode="External"/><Relationship Id="rId145" Type="http://schemas.openxmlformats.org/officeDocument/2006/relationships/hyperlink" Target="https://howto.thec2matrix.com/contribute" TargetMode="External"/><Relationship Id="rId166" Type="http://schemas.openxmlformats.org/officeDocument/2006/relationships/hyperlink" Target="https://github.com/gl4ssesbo1/Nebula" TargetMode="External"/><Relationship Id="rId187" Type="http://schemas.openxmlformats.org/officeDocument/2006/relationships/hyperlink" Target="https://github.com/mttaggart/OffensiveNotion" TargetMode="External"/><Relationship Id="rId1" Type="http://schemas.openxmlformats.org/officeDocument/2006/relationships/hyperlink" Target="https://github.com/nasbench/C2-Matrix-Indicators/" TargetMode="External"/><Relationship Id="rId212" Type="http://schemas.openxmlformats.org/officeDocument/2006/relationships/hyperlink" Target="http://poshc2.slack.com/" TargetMode="External"/><Relationship Id="rId233" Type="http://schemas.openxmlformats.org/officeDocument/2006/relationships/hyperlink" Target="https://howto.thec2matrix.com/contribute" TargetMode="External"/><Relationship Id="rId254" Type="http://schemas.openxmlformats.org/officeDocument/2006/relationships/hyperlink" Target="mailto:brysonbort@gmail.com" TargetMode="External"/><Relationship Id="rId28" Type="http://schemas.openxmlformats.org/officeDocument/2006/relationships/hyperlink" Target="https://github.com/loseys/BlackMamba" TargetMode="External"/><Relationship Id="rId49" Type="http://schemas.openxmlformats.org/officeDocument/2006/relationships/hyperlink" Target="https://cobbr.io/tags" TargetMode="External"/><Relationship Id="rId114" Type="http://schemas.openxmlformats.org/officeDocument/2006/relationships/hyperlink" Target="https://www.immunityinc.com/products/innuendo/" TargetMode="External"/><Relationship Id="rId275" Type="http://schemas.openxmlformats.org/officeDocument/2006/relationships/hyperlink" Target="https://howto.thec2matrix.com/contribute" TargetMode="External"/><Relationship Id="rId296" Type="http://schemas.openxmlformats.org/officeDocument/2006/relationships/hyperlink" Target="https://nasbench.medium.com/understanding-detecting-c2-frameworks-trevorc2-2a9ce6f1f425" TargetMode="External"/><Relationship Id="rId300" Type="http://schemas.openxmlformats.org/officeDocument/2006/relationships/hyperlink" Target="https://howto.thec2matrix.com/contribute" TargetMode="External"/><Relationship Id="rId60" Type="http://schemas.openxmlformats.org/officeDocument/2006/relationships/hyperlink" Target="https://howto.thec2matrix.com/contribute" TargetMode="External"/><Relationship Id="rId81" Type="http://schemas.openxmlformats.org/officeDocument/2006/relationships/hyperlink" Target="http://install.sh/" TargetMode="External"/><Relationship Id="rId135" Type="http://schemas.openxmlformats.org/officeDocument/2006/relationships/hyperlink" Target="https://github.com/CMatri/MeetC2" TargetMode="External"/><Relationship Id="rId156" Type="http://schemas.openxmlformats.org/officeDocument/2006/relationships/hyperlink" Target="https://github.com/its-a-feature/Mythic" TargetMode="External"/><Relationship Id="rId177" Type="http://schemas.openxmlformats.org/officeDocument/2006/relationships/hyperlink" Target="https://search.censys.io/search?resource=hosts&amp;sort=RELEVANCE&amp;per_page=25&amp;virtual_hosts=EXCLUDE&amp;q=96832ad2ed44cb8a072ae603b56ce4d323ff5889" TargetMode="External"/><Relationship Id="rId198" Type="http://schemas.openxmlformats.org/officeDocument/2006/relationships/hyperlink" Target="https://github.com/github/dmca/blob/master/2023/09/2023-09-26-walmart.md" TargetMode="External"/><Relationship Id="rId321" Type="http://schemas.openxmlformats.org/officeDocument/2006/relationships/hyperlink" Target="https://howto.thec2matrix.com/contribute" TargetMode="External"/><Relationship Id="rId202" Type="http://schemas.openxmlformats.org/officeDocument/2006/relationships/hyperlink" Target="https://howto.thec2matrix.com/contribute" TargetMode="External"/><Relationship Id="rId223" Type="http://schemas.openxmlformats.org/officeDocument/2006/relationships/hyperlink" Target="https://github.com/n1nj4sec/pupy" TargetMode="External"/><Relationship Id="rId244" Type="http://schemas.openxmlformats.org/officeDocument/2006/relationships/hyperlink" Target="https://howto.thec2matrix.com/contribute" TargetMode="External"/><Relationship Id="rId18" Type="http://schemas.openxmlformats.org/officeDocument/2006/relationships/hyperlink" Target="https://search.censys.io/search?resource=hosts&amp;sort=RELEVANCE&amp;per_page=25&amp;virtual_hosts=EXCLUDE&amp;q=services.tls.certificates.leaf_data.issuer.common_name%3AAsyncRat" TargetMode="External"/><Relationship Id="rId39" Type="http://schemas.openxmlformats.org/officeDocument/2006/relationships/hyperlink" Target="https://github.com/3xpl01tc0d3r/Callidus" TargetMode="External"/><Relationship Id="rId265" Type="http://schemas.openxmlformats.org/officeDocument/2006/relationships/hyperlink" Target="https://github.com/rasta-mouse/SharpC2" TargetMode="External"/><Relationship Id="rId286" Type="http://schemas.openxmlformats.org/officeDocument/2006/relationships/hyperlink" Target="https://github.com/tdragon6/Supershell/" TargetMode="External"/><Relationship Id="rId50" Type="http://schemas.openxmlformats.org/officeDocument/2006/relationships/hyperlink" Target="https://www.shodan.io/search?query=ssl%3A%E2%80%9DCovenant%E2%80%9D%20http.component%3A%E2%80%9DBlazor%E2%80%9D" TargetMode="External"/><Relationship Id="rId104" Type="http://schemas.openxmlformats.org/officeDocument/2006/relationships/hyperlink" Target="https://docs.pivotlabs.dev/index.html" TargetMode="External"/><Relationship Id="rId125" Type="http://schemas.openxmlformats.org/officeDocument/2006/relationships/hyperlink" Target="https://github.com/cedowens/MacC2" TargetMode="External"/><Relationship Id="rId146" Type="http://schemas.openxmlformats.org/officeDocument/2006/relationships/hyperlink" Target="https://github.com/r00t-3xp10it/meterpeter" TargetMode="External"/><Relationship Id="rId167" Type="http://schemas.openxmlformats.org/officeDocument/2006/relationships/hyperlink" Target="https://howto.thec2matrix.com/contribute" TargetMode="External"/><Relationship Id="rId188" Type="http://schemas.openxmlformats.org/officeDocument/2006/relationships/hyperlink" Target="https://howto.thec2matrix.com/contribute" TargetMode="External"/><Relationship Id="rId311" Type="http://schemas.openxmlformats.org/officeDocument/2006/relationships/hyperlink" Target="https://howto.thec2matrix.com/contribute" TargetMode="External"/><Relationship Id="rId71" Type="http://schemas.openxmlformats.org/officeDocument/2006/relationships/hyperlink" Target="https://github.com/neoneggplant/EggShell" TargetMode="External"/><Relationship Id="rId92" Type="http://schemas.openxmlformats.org/officeDocument/2006/relationships/hyperlink" Target="https://github.com/sensepost/goDoH" TargetMode="External"/><Relationship Id="rId213" Type="http://schemas.openxmlformats.org/officeDocument/2006/relationships/hyperlink" Target="https://labs.nettitude.com/blog/detecting-poshc2-indicators-of-compromise/" TargetMode="External"/><Relationship Id="rId234" Type="http://schemas.openxmlformats.org/officeDocument/2006/relationships/hyperlink" Target="https://www.netspi.com/technology/red-team-toolkit/" TargetMode="External"/><Relationship Id="rId2" Type="http://schemas.openxmlformats.org/officeDocument/2006/relationships/hyperlink" Target="https://howto.thec2matrix.com/detection/jarm" TargetMode="External"/><Relationship Id="rId29" Type="http://schemas.openxmlformats.org/officeDocument/2006/relationships/hyperlink" Target="https://howto.thec2matrix.com/contribute" TargetMode="External"/><Relationship Id="rId255" Type="http://schemas.openxmlformats.org/officeDocument/2006/relationships/hyperlink" Target="https://github.com/jconwell/secret_handshake" TargetMode="External"/><Relationship Id="rId276" Type="http://schemas.openxmlformats.org/officeDocument/2006/relationships/hyperlink" Target="https://github.com/nasbench/C2-Matrix-Indicators/tree/main/slack-c2bot" TargetMode="External"/><Relationship Id="rId297" Type="http://schemas.openxmlformats.org/officeDocument/2006/relationships/hyperlink" Target="https://github.com/h3xduck/TripleCross" TargetMode="External"/><Relationship Id="rId40" Type="http://schemas.openxmlformats.org/officeDocument/2006/relationships/hyperlink" Target="https://3xpl01tc0d3r.blogspot.com/2020/03/introduction-to-callidus.html" TargetMode="External"/><Relationship Id="rId115" Type="http://schemas.openxmlformats.org/officeDocument/2006/relationships/hyperlink" Target="http://install.sh/" TargetMode="External"/><Relationship Id="rId136" Type="http://schemas.openxmlformats.org/officeDocument/2006/relationships/hyperlink" Target="https://howto.thec2matrix.com/contribute" TargetMode="External"/><Relationship Id="rId157" Type="http://schemas.openxmlformats.org/officeDocument/2006/relationships/hyperlink" Target="https://docs.mythic-c2.net/" TargetMode="External"/><Relationship Id="rId178" Type="http://schemas.openxmlformats.org/officeDocument/2006/relationships/hyperlink" Target="https://github.com/ahmedkhlief/Ninja/" TargetMode="External"/><Relationship Id="rId301" Type="http://schemas.openxmlformats.org/officeDocument/2006/relationships/hyperlink" Target="https://github.com/t3l3machus/Villain" TargetMode="External"/><Relationship Id="rId322" Type="http://schemas.openxmlformats.org/officeDocument/2006/relationships/hyperlink" Target="https://t.me/TryHackBox/" TargetMode="External"/><Relationship Id="rId61" Type="http://schemas.openxmlformats.org/officeDocument/2006/relationships/hyperlink" Target="https://github.com/3NailsInfoSec/DCVC2" TargetMode="External"/><Relationship Id="rId82" Type="http://schemas.openxmlformats.org/officeDocument/2006/relationships/hyperlink" Target="https://github.com/monoxgas/FlyingAFalseFlag" TargetMode="External"/><Relationship Id="rId199" Type="http://schemas.openxmlformats.org/officeDocument/2006/relationships/hyperlink" Target="https://howto.thec2matrix.com/contribute" TargetMode="External"/><Relationship Id="rId203" Type="http://schemas.openxmlformats.org/officeDocument/2006/relationships/hyperlink" Target="https://github.com/xRET2pwn/PickleC2" TargetMode="External"/><Relationship Id="rId19" Type="http://schemas.openxmlformats.org/officeDocument/2006/relationships/hyperlink" Target="https://github.com/Gr1mmie/AtlasC2" TargetMode="External"/><Relationship Id="rId224" Type="http://schemas.openxmlformats.org/officeDocument/2006/relationships/hyperlink" Target="https://howto.thec2matrix.com/contribute" TargetMode="External"/><Relationship Id="rId245" Type="http://schemas.openxmlformats.org/officeDocument/2006/relationships/hyperlink" Target="https://github.com/bitsadmin/revbshell" TargetMode="External"/><Relationship Id="rId266" Type="http://schemas.openxmlformats.org/officeDocument/2006/relationships/hyperlink" Target="https://rastamouse.me/2020/05/sharpc2/" TargetMode="External"/><Relationship Id="rId287" Type="http://schemas.openxmlformats.org/officeDocument/2006/relationships/hyperlink" Target="https://github.com/tdragon6/Supershell/blob/main/README_EN.m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I1131"/>
  <sheetViews>
    <sheetView tabSelected="1" workbookViewId="0">
      <pane xSplit="1" ySplit="2" topLeftCell="B147" activePane="bottomRight" state="frozen"/>
      <selection pane="topRight" activeCell="B1" sqref="B1"/>
      <selection pane="bottomLeft" activeCell="A3" sqref="A3"/>
      <selection pane="bottomRight" activeCell="D164" sqref="D164"/>
    </sheetView>
  </sheetViews>
  <sheetFormatPr defaultColWidth="12.5703125" defaultRowHeight="15.75" customHeight="1"/>
  <cols>
    <col min="1" max="1" width="17" customWidth="1"/>
    <col min="2" max="2" width="14.7109375" customWidth="1"/>
    <col min="3" max="3" width="10.5703125" customWidth="1"/>
    <col min="5" max="5" width="23.7109375" customWidth="1"/>
    <col min="6" max="6" width="17.42578125" customWidth="1"/>
    <col min="7" max="7" width="14.28515625" customWidth="1"/>
    <col min="8" max="8" width="9.5703125" customWidth="1"/>
    <col min="9" max="9" width="9" customWidth="1"/>
    <col min="10" max="10" width="15.42578125" customWidth="1"/>
    <col min="11" max="11" width="9.140625" customWidth="1"/>
    <col min="12" max="12" width="10.28515625" customWidth="1"/>
    <col min="13" max="13" width="6.28515625" customWidth="1"/>
    <col min="14" max="14" width="13.85546875" customWidth="1"/>
    <col min="15" max="15" width="17.42578125" customWidth="1"/>
    <col min="16" max="16" width="11.42578125" customWidth="1"/>
    <col min="17" max="17" width="5.140625" customWidth="1"/>
    <col min="18" max="18" width="9.42578125" customWidth="1"/>
    <col min="19" max="19" width="6" customWidth="1"/>
    <col min="20" max="20" width="10.42578125" customWidth="1"/>
    <col min="21" max="21" width="7.42578125" customWidth="1"/>
    <col min="22" max="22" width="8.5703125" customWidth="1"/>
    <col min="23" max="24" width="15.42578125" customWidth="1"/>
    <col min="25" max="25" width="6.28515625" customWidth="1"/>
    <col min="26" max="26" width="7.42578125" customWidth="1"/>
    <col min="27" max="28" width="8.28515625" customWidth="1"/>
    <col min="29" max="29" width="6.5703125" customWidth="1"/>
    <col min="30" max="30" width="6.7109375" customWidth="1"/>
    <col min="31" max="31" width="7.42578125" customWidth="1"/>
    <col min="32" max="32" width="6.140625" customWidth="1"/>
    <col min="33" max="36" width="7.5703125" customWidth="1"/>
    <col min="37" max="37" width="18.42578125" customWidth="1"/>
    <col min="38" max="38" width="8.140625" customWidth="1"/>
    <col min="40" max="40" width="13.28515625" customWidth="1"/>
    <col min="41" max="41" width="14.42578125" customWidth="1"/>
    <col min="43" max="43" width="9.85546875" customWidth="1"/>
    <col min="44" max="44" width="9.7109375" customWidth="1"/>
    <col min="45" max="45" width="9.85546875" customWidth="1"/>
    <col min="46" max="46" width="9.140625" customWidth="1"/>
    <col min="47" max="47" width="8.85546875" customWidth="1"/>
    <col min="48" max="52" width="16.42578125" customWidth="1"/>
    <col min="53" max="57" width="14.7109375" customWidth="1"/>
    <col min="58" max="58" width="21" customWidth="1"/>
    <col min="59" max="59" width="14.7109375" customWidth="1"/>
    <col min="60" max="60" width="10.5703125" customWidth="1"/>
    <col min="61" max="61" width="29" customWidth="1"/>
  </cols>
  <sheetData>
    <row r="1" spans="1:61" ht="15.75" customHeight="1">
      <c r="A1" s="1"/>
      <c r="B1" s="131" t="s">
        <v>0</v>
      </c>
      <c r="C1" s="132"/>
      <c r="D1" s="132"/>
      <c r="E1" s="132"/>
      <c r="F1" s="132"/>
      <c r="G1" s="134" t="s">
        <v>1</v>
      </c>
      <c r="H1" s="132"/>
      <c r="I1" s="132"/>
      <c r="J1" s="132"/>
      <c r="K1" s="132"/>
      <c r="L1" s="132"/>
      <c r="M1" s="132"/>
      <c r="N1" s="135" t="s">
        <v>2</v>
      </c>
      <c r="O1" s="132"/>
      <c r="P1" s="136" t="s">
        <v>3</v>
      </c>
      <c r="Q1" s="132"/>
      <c r="R1" s="132"/>
      <c r="S1" s="132"/>
      <c r="T1" s="137" t="s">
        <v>4</v>
      </c>
      <c r="U1" s="132"/>
      <c r="V1" s="132"/>
      <c r="W1" s="132"/>
      <c r="X1" s="132"/>
      <c r="Y1" s="133" t="s">
        <v>5</v>
      </c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3"/>
      <c r="AK1" s="138" t="s">
        <v>6</v>
      </c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4"/>
      <c r="AY1" s="4"/>
      <c r="AZ1" s="4"/>
      <c r="BA1" s="131" t="s">
        <v>7</v>
      </c>
      <c r="BB1" s="132"/>
      <c r="BC1" s="132"/>
      <c r="BD1" s="2"/>
      <c r="BE1" s="133" t="s">
        <v>8</v>
      </c>
      <c r="BF1" s="132"/>
      <c r="BG1" s="132"/>
      <c r="BH1" s="132"/>
      <c r="BI1" s="132"/>
    </row>
    <row r="2" spans="1:61" ht="15.75" customHeight="1">
      <c r="A2" s="5" t="s">
        <v>9</v>
      </c>
      <c r="B2" s="6" t="s">
        <v>10</v>
      </c>
      <c r="C2" s="6" t="s">
        <v>11</v>
      </c>
      <c r="D2" s="5" t="s">
        <v>12</v>
      </c>
      <c r="E2" s="5" t="s">
        <v>13</v>
      </c>
      <c r="F2" s="5" t="s">
        <v>14</v>
      </c>
      <c r="G2" s="6" t="s">
        <v>15</v>
      </c>
      <c r="H2" s="6" t="s">
        <v>16</v>
      </c>
      <c r="I2" s="5" t="s">
        <v>17</v>
      </c>
      <c r="J2" s="5" t="s">
        <v>18</v>
      </c>
      <c r="K2" s="5" t="s">
        <v>19</v>
      </c>
      <c r="L2" s="7" t="str">
        <f>HYPERLINK("https://howto.thec2matrix.com/slingshot-c2-matrix-edition","Slingshot")</f>
        <v>Slingshot</v>
      </c>
      <c r="M2" s="5" t="s">
        <v>20</v>
      </c>
      <c r="N2" s="5" t="s">
        <v>21</v>
      </c>
      <c r="O2" s="5" t="s">
        <v>22</v>
      </c>
      <c r="P2" s="5" t="s">
        <v>23</v>
      </c>
      <c r="Q2" s="5" t="s">
        <v>3</v>
      </c>
      <c r="R2" s="8" t="s">
        <v>24</v>
      </c>
      <c r="S2" s="5" t="s">
        <v>25</v>
      </c>
      <c r="T2" s="6" t="s">
        <v>26</v>
      </c>
      <c r="U2" s="6" t="s">
        <v>27</v>
      </c>
      <c r="V2" s="6" t="s">
        <v>28</v>
      </c>
      <c r="W2" s="9" t="s">
        <v>29</v>
      </c>
      <c r="X2" s="9" t="s">
        <v>30</v>
      </c>
      <c r="Y2" s="5" t="s">
        <v>31</v>
      </c>
      <c r="Z2" s="5" t="s">
        <v>32</v>
      </c>
      <c r="AA2" s="5" t="s">
        <v>33</v>
      </c>
      <c r="AB2" s="5" t="s">
        <v>34</v>
      </c>
      <c r="AC2" s="5" t="s">
        <v>35</v>
      </c>
      <c r="AD2" s="5" t="s">
        <v>36</v>
      </c>
      <c r="AE2" s="5" t="s">
        <v>37</v>
      </c>
      <c r="AF2" s="5" t="s">
        <v>38</v>
      </c>
      <c r="AG2" s="5" t="s">
        <v>39</v>
      </c>
      <c r="AH2" s="5" t="s">
        <v>40</v>
      </c>
      <c r="AI2" s="5" t="s">
        <v>41</v>
      </c>
      <c r="AJ2" s="5" t="s">
        <v>42</v>
      </c>
      <c r="AK2" s="5" t="s">
        <v>43</v>
      </c>
      <c r="AL2" s="5" t="s">
        <v>44</v>
      </c>
      <c r="AM2" s="5" t="s">
        <v>45</v>
      </c>
      <c r="AN2" s="5" t="s">
        <v>46</v>
      </c>
      <c r="AO2" s="5" t="s">
        <v>47</v>
      </c>
      <c r="AP2" s="5" t="s">
        <v>48</v>
      </c>
      <c r="AQ2" s="8" t="s">
        <v>49</v>
      </c>
      <c r="AR2" s="5" t="s">
        <v>50</v>
      </c>
      <c r="AS2" s="5" t="s">
        <v>51</v>
      </c>
      <c r="AT2" s="5" t="s">
        <v>52</v>
      </c>
      <c r="AU2" s="5" t="s">
        <v>53</v>
      </c>
      <c r="AV2" s="5" t="s">
        <v>54</v>
      </c>
      <c r="AW2" s="5" t="s">
        <v>55</v>
      </c>
      <c r="AX2" s="5" t="s">
        <v>56</v>
      </c>
      <c r="AY2" s="5" t="s">
        <v>57</v>
      </c>
      <c r="AZ2" s="5" t="s">
        <v>58</v>
      </c>
      <c r="BA2" s="5" t="s">
        <v>59</v>
      </c>
      <c r="BB2" s="10" t="s">
        <v>60</v>
      </c>
      <c r="BC2" s="11" t="s">
        <v>61</v>
      </c>
      <c r="BD2" s="12" t="s">
        <v>62</v>
      </c>
      <c r="BE2" s="8" t="s">
        <v>63</v>
      </c>
      <c r="BF2" s="5" t="s">
        <v>64</v>
      </c>
      <c r="BG2" s="5" t="s">
        <v>65</v>
      </c>
      <c r="BH2" s="5" t="s">
        <v>66</v>
      </c>
      <c r="BI2" s="5" t="s">
        <v>67</v>
      </c>
    </row>
    <row r="3" spans="1:61" ht="15.75" customHeight="1">
      <c r="A3" s="13" t="s">
        <v>68</v>
      </c>
      <c r="B3" s="14" t="s">
        <v>69</v>
      </c>
      <c r="C3" s="14" t="s">
        <v>69</v>
      </c>
      <c r="D3" s="15" t="s">
        <v>70</v>
      </c>
      <c r="E3" s="16" t="s">
        <v>71</v>
      </c>
      <c r="F3" s="17" t="s">
        <v>72</v>
      </c>
      <c r="G3" s="18" t="s">
        <v>73</v>
      </c>
      <c r="H3" s="19"/>
      <c r="I3" s="14"/>
      <c r="J3" s="14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AS3" s="14"/>
      <c r="AT3" s="22"/>
      <c r="AU3" s="23"/>
      <c r="AV3" s="24"/>
      <c r="AW3" s="25"/>
      <c r="AX3" s="25"/>
      <c r="AY3" s="25"/>
      <c r="AZ3" s="25"/>
      <c r="BA3" s="26"/>
      <c r="BB3" s="27"/>
      <c r="BC3" s="27"/>
      <c r="BD3" s="27"/>
      <c r="BE3" s="14"/>
      <c r="BF3" s="25"/>
      <c r="BG3" s="25"/>
      <c r="BH3" s="27"/>
      <c r="BI3" s="28"/>
    </row>
    <row r="4" spans="1:61" ht="15.75" customHeight="1">
      <c r="A4" s="13" t="s">
        <v>74</v>
      </c>
      <c r="B4" s="14" t="s">
        <v>69</v>
      </c>
      <c r="C4" s="14" t="s">
        <v>69</v>
      </c>
      <c r="D4" s="15" t="s">
        <v>75</v>
      </c>
      <c r="E4" s="16"/>
      <c r="F4" s="17" t="s">
        <v>76</v>
      </c>
      <c r="G4" s="18" t="s">
        <v>73</v>
      </c>
      <c r="H4" s="19">
        <v>44836</v>
      </c>
      <c r="I4" s="14"/>
      <c r="J4" s="14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1"/>
      <c r="AS4" s="14"/>
      <c r="AT4" s="22"/>
      <c r="AU4" s="23"/>
      <c r="AV4" s="24"/>
      <c r="AW4" s="25"/>
      <c r="AX4" s="25"/>
      <c r="AY4" s="25"/>
      <c r="AZ4" s="25"/>
      <c r="BA4" s="26"/>
      <c r="BB4" s="27"/>
      <c r="BC4" s="27"/>
      <c r="BD4" s="27"/>
      <c r="BE4" s="14"/>
      <c r="BF4" s="25"/>
      <c r="BG4" s="25"/>
      <c r="BH4" s="27"/>
      <c r="BI4" s="28"/>
    </row>
    <row r="5" spans="1:61" ht="15.75" customHeight="1">
      <c r="A5" s="13" t="s">
        <v>77</v>
      </c>
      <c r="B5" s="14" t="s">
        <v>78</v>
      </c>
      <c r="C5" s="14" t="s">
        <v>69</v>
      </c>
      <c r="D5" s="15" t="s">
        <v>79</v>
      </c>
      <c r="E5" s="16"/>
      <c r="F5" s="17" t="s">
        <v>80</v>
      </c>
      <c r="G5" s="17" t="s">
        <v>80</v>
      </c>
      <c r="H5" s="29">
        <v>44449</v>
      </c>
      <c r="I5" s="14">
        <v>4</v>
      </c>
      <c r="J5" s="14" t="s">
        <v>81</v>
      </c>
      <c r="K5" s="28"/>
      <c r="L5" s="27"/>
      <c r="M5" s="28"/>
      <c r="N5" s="14" t="s">
        <v>82</v>
      </c>
      <c r="O5" s="14" t="s">
        <v>83</v>
      </c>
      <c r="P5" s="14" t="s">
        <v>84</v>
      </c>
      <c r="Q5" s="21" t="s">
        <v>84</v>
      </c>
      <c r="R5" s="25" t="s">
        <v>84</v>
      </c>
      <c r="S5" s="25" t="s">
        <v>84</v>
      </c>
      <c r="T5" s="22" t="s">
        <v>85</v>
      </c>
      <c r="U5" s="25" t="s">
        <v>84</v>
      </c>
      <c r="V5" s="25" t="s">
        <v>84</v>
      </c>
      <c r="W5" s="25"/>
      <c r="X5" s="25"/>
      <c r="Y5" s="14" t="s">
        <v>84</v>
      </c>
      <c r="Z5" s="22" t="s">
        <v>85</v>
      </c>
      <c r="AA5" s="21" t="s">
        <v>84</v>
      </c>
      <c r="AB5" s="21" t="s">
        <v>84</v>
      </c>
      <c r="AC5" s="21" t="s">
        <v>84</v>
      </c>
      <c r="AD5" s="21" t="s">
        <v>84</v>
      </c>
      <c r="AE5" s="21" t="s">
        <v>84</v>
      </c>
      <c r="AF5" s="21" t="s">
        <v>84</v>
      </c>
      <c r="AG5" s="21" t="s">
        <v>84</v>
      </c>
      <c r="AH5" s="21" t="s">
        <v>84</v>
      </c>
      <c r="AI5" s="21" t="s">
        <v>84</v>
      </c>
      <c r="AJ5" s="21" t="s">
        <v>84</v>
      </c>
      <c r="AK5" s="14" t="s">
        <v>85</v>
      </c>
      <c r="AL5" s="14" t="s">
        <v>84</v>
      </c>
      <c r="AM5" s="14" t="s">
        <v>84</v>
      </c>
      <c r="AN5" s="14" t="s">
        <v>84</v>
      </c>
      <c r="AO5" s="22" t="s">
        <v>85</v>
      </c>
      <c r="AP5" s="22" t="s">
        <v>85</v>
      </c>
      <c r="AQ5" s="14" t="s">
        <v>84</v>
      </c>
      <c r="AR5" s="21" t="s">
        <v>84</v>
      </c>
      <c r="AS5" s="14" t="s">
        <v>84</v>
      </c>
      <c r="AT5" s="22" t="s">
        <v>85</v>
      </c>
      <c r="AU5" s="23"/>
      <c r="AV5" s="24"/>
      <c r="AW5" s="25"/>
      <c r="AX5" s="20"/>
      <c r="AY5" s="20"/>
      <c r="AZ5" s="20"/>
      <c r="BA5" s="26"/>
      <c r="BB5" s="27"/>
      <c r="BC5" s="27"/>
      <c r="BD5" s="27"/>
      <c r="BE5" s="30" t="s">
        <v>85</v>
      </c>
      <c r="BF5" s="25" t="s">
        <v>84</v>
      </c>
      <c r="BG5" s="25" t="s">
        <v>84</v>
      </c>
      <c r="BH5" s="27"/>
      <c r="BI5" s="28" t="s">
        <v>86</v>
      </c>
    </row>
    <row r="6" spans="1:61" ht="15.75" customHeight="1">
      <c r="A6" s="13" t="s">
        <v>87</v>
      </c>
      <c r="B6" s="14" t="s">
        <v>69</v>
      </c>
      <c r="C6" s="14" t="s">
        <v>69</v>
      </c>
      <c r="D6" s="15"/>
      <c r="E6" s="31" t="s">
        <v>88</v>
      </c>
      <c r="F6" s="17"/>
      <c r="G6" s="21" t="s">
        <v>89</v>
      </c>
      <c r="H6" s="29">
        <v>44847</v>
      </c>
      <c r="I6" s="23"/>
      <c r="J6" s="23"/>
      <c r="K6" s="27"/>
      <c r="L6" s="27"/>
      <c r="M6" s="27"/>
      <c r="N6" s="23"/>
      <c r="O6" s="14" t="s">
        <v>90</v>
      </c>
      <c r="P6" s="14" t="s">
        <v>85</v>
      </c>
      <c r="Q6" s="21" t="s">
        <v>91</v>
      </c>
      <c r="R6" s="25"/>
      <c r="S6" s="25"/>
      <c r="T6" s="32" t="s">
        <v>85</v>
      </c>
      <c r="U6" s="32" t="s">
        <v>85</v>
      </c>
      <c r="V6" s="32" t="s">
        <v>85</v>
      </c>
      <c r="W6" s="25"/>
      <c r="X6" s="25"/>
      <c r="Y6" s="25"/>
      <c r="Z6" s="25"/>
      <c r="AA6" s="33"/>
      <c r="AB6" s="34"/>
      <c r="AC6" s="33"/>
      <c r="AD6" s="33"/>
      <c r="AE6" s="33"/>
      <c r="AF6" s="33"/>
      <c r="AG6" s="33"/>
      <c r="AH6" s="34"/>
      <c r="AI6" s="33"/>
      <c r="AJ6" s="33"/>
      <c r="AK6" s="25"/>
      <c r="AL6" s="25"/>
      <c r="AM6" s="25"/>
      <c r="AN6" s="25"/>
      <c r="AO6" s="25"/>
      <c r="AP6" s="25"/>
      <c r="AQ6" s="25"/>
      <c r="AR6" s="33"/>
      <c r="AS6" s="25"/>
      <c r="AT6" s="25"/>
      <c r="AU6" s="23"/>
      <c r="AV6" s="24"/>
      <c r="AW6" s="25"/>
      <c r="AX6" s="20"/>
      <c r="AY6" s="20"/>
      <c r="AZ6" s="20"/>
      <c r="BA6" s="35"/>
      <c r="BB6" s="35"/>
      <c r="BC6" s="20"/>
      <c r="BD6" s="20"/>
      <c r="BE6" s="14"/>
      <c r="BF6" s="27"/>
      <c r="BG6" s="27"/>
      <c r="BH6" s="27"/>
      <c r="BI6" s="24"/>
    </row>
    <row r="7" spans="1:61" ht="15.75" customHeight="1">
      <c r="A7" s="13" t="s">
        <v>92</v>
      </c>
      <c r="B7" s="23" t="s">
        <v>93</v>
      </c>
      <c r="C7" s="23" t="s">
        <v>69</v>
      </c>
      <c r="D7" s="15" t="s">
        <v>94</v>
      </c>
      <c r="E7" s="16"/>
      <c r="F7" s="17"/>
      <c r="G7" s="18" t="s">
        <v>73</v>
      </c>
      <c r="H7" s="36"/>
      <c r="I7" s="23"/>
      <c r="J7" s="23"/>
      <c r="K7" s="27"/>
      <c r="L7" s="27"/>
      <c r="M7" s="27"/>
      <c r="N7" s="23"/>
      <c r="O7" s="23"/>
      <c r="P7" s="23"/>
      <c r="Q7" s="34"/>
      <c r="R7" s="32"/>
      <c r="S7" s="37"/>
      <c r="T7" s="32"/>
      <c r="U7" s="32"/>
      <c r="V7" s="32"/>
      <c r="W7" s="25"/>
      <c r="X7" s="25"/>
      <c r="Y7" s="25"/>
      <c r="Z7" s="32"/>
      <c r="AA7" s="33"/>
      <c r="AB7" s="34"/>
      <c r="AC7" s="33"/>
      <c r="AD7" s="33"/>
      <c r="AE7" s="33"/>
      <c r="AF7" s="33"/>
      <c r="AG7" s="33"/>
      <c r="AH7" s="34"/>
      <c r="AI7" s="33"/>
      <c r="AJ7" s="33"/>
      <c r="AK7" s="25"/>
      <c r="AL7" s="25"/>
      <c r="AM7" s="25"/>
      <c r="AN7" s="25"/>
      <c r="AO7" s="32"/>
      <c r="AP7" s="32"/>
      <c r="AQ7" s="25"/>
      <c r="AR7" s="33"/>
      <c r="AS7" s="25"/>
      <c r="AT7" s="32"/>
      <c r="AU7" s="23"/>
      <c r="AV7" s="24"/>
      <c r="AW7" s="32"/>
      <c r="AX7" s="20"/>
      <c r="AY7" s="20"/>
      <c r="AZ7" s="20"/>
      <c r="BA7" s="35"/>
      <c r="BB7" s="35"/>
      <c r="BC7" s="20"/>
      <c r="BD7" s="20"/>
      <c r="BE7" s="38"/>
      <c r="BF7" s="27"/>
      <c r="BG7" s="27"/>
      <c r="BH7" s="27"/>
      <c r="BI7" s="24"/>
    </row>
    <row r="8" spans="1:61" ht="15.75" customHeight="1">
      <c r="A8" s="13" t="s">
        <v>95</v>
      </c>
      <c r="B8" s="14" t="s">
        <v>69</v>
      </c>
      <c r="C8" s="14" t="s">
        <v>69</v>
      </c>
      <c r="D8" s="15" t="s">
        <v>96</v>
      </c>
      <c r="E8" s="16"/>
      <c r="F8" s="17"/>
      <c r="G8" s="34" t="s">
        <v>97</v>
      </c>
      <c r="H8" s="36">
        <v>44343</v>
      </c>
      <c r="I8" s="23" t="s">
        <v>98</v>
      </c>
      <c r="J8" s="23" t="s">
        <v>99</v>
      </c>
      <c r="K8" s="27"/>
      <c r="L8" s="27"/>
      <c r="M8" s="27"/>
      <c r="N8" s="23" t="s">
        <v>99</v>
      </c>
      <c r="O8" s="23" t="s">
        <v>99</v>
      </c>
      <c r="P8" s="23" t="s">
        <v>84</v>
      </c>
      <c r="Q8" s="34" t="s">
        <v>91</v>
      </c>
      <c r="R8" s="32" t="s">
        <v>85</v>
      </c>
      <c r="S8" s="37" t="s">
        <v>85</v>
      </c>
      <c r="T8" s="32" t="s">
        <v>85</v>
      </c>
      <c r="U8" s="32" t="s">
        <v>85</v>
      </c>
      <c r="V8" s="32" t="s">
        <v>85</v>
      </c>
      <c r="W8" s="25"/>
      <c r="X8" s="25"/>
      <c r="Y8" s="25" t="s">
        <v>84</v>
      </c>
      <c r="Z8" s="32" t="s">
        <v>85</v>
      </c>
      <c r="AA8" s="33" t="s">
        <v>84</v>
      </c>
      <c r="AB8" s="34" t="s">
        <v>84</v>
      </c>
      <c r="AC8" s="33" t="s">
        <v>84</v>
      </c>
      <c r="AD8" s="33" t="s">
        <v>84</v>
      </c>
      <c r="AE8" s="33" t="s">
        <v>84</v>
      </c>
      <c r="AF8" s="33" t="s">
        <v>84</v>
      </c>
      <c r="AG8" s="33" t="s">
        <v>84</v>
      </c>
      <c r="AH8" s="34" t="s">
        <v>84</v>
      </c>
      <c r="AI8" s="33" t="s">
        <v>84</v>
      </c>
      <c r="AJ8" s="33" t="s">
        <v>84</v>
      </c>
      <c r="AK8" s="25" t="s">
        <v>100</v>
      </c>
      <c r="AL8" s="25" t="s">
        <v>84</v>
      </c>
      <c r="AM8" s="25" t="s">
        <v>84</v>
      </c>
      <c r="AN8" s="25" t="s">
        <v>84</v>
      </c>
      <c r="AO8" s="32" t="s">
        <v>85</v>
      </c>
      <c r="AP8" s="32" t="s">
        <v>85</v>
      </c>
      <c r="AQ8" s="25" t="s">
        <v>84</v>
      </c>
      <c r="AR8" s="33" t="s">
        <v>84</v>
      </c>
      <c r="AS8" s="25" t="s">
        <v>84</v>
      </c>
      <c r="AT8" s="32" t="s">
        <v>85</v>
      </c>
      <c r="AU8" s="23" t="s">
        <v>84</v>
      </c>
      <c r="AV8" s="24"/>
      <c r="AW8" s="32" t="s">
        <v>85</v>
      </c>
      <c r="AX8" s="20"/>
      <c r="AY8" s="20"/>
      <c r="AZ8" s="20"/>
      <c r="BA8" s="35" t="s">
        <v>85</v>
      </c>
      <c r="BB8" s="35" t="s">
        <v>85</v>
      </c>
      <c r="BC8" s="20"/>
      <c r="BD8" s="20"/>
      <c r="BE8" s="38" t="s">
        <v>84</v>
      </c>
      <c r="BF8" s="27"/>
      <c r="BG8" s="27"/>
      <c r="BH8" s="27"/>
      <c r="BI8" s="24"/>
    </row>
    <row r="9" spans="1:61" ht="15.75" customHeight="1">
      <c r="A9" s="13" t="s">
        <v>101</v>
      </c>
      <c r="B9" s="14" t="s">
        <v>102</v>
      </c>
      <c r="C9" s="14" t="s">
        <v>69</v>
      </c>
      <c r="D9" s="15" t="s">
        <v>103</v>
      </c>
      <c r="E9" s="16"/>
      <c r="F9" s="17"/>
      <c r="G9" s="18" t="s">
        <v>73</v>
      </c>
      <c r="H9" s="34"/>
      <c r="I9" s="20"/>
      <c r="J9" s="20"/>
      <c r="K9" s="15"/>
      <c r="L9" s="20"/>
      <c r="M9" s="20"/>
      <c r="N9" s="39"/>
      <c r="O9" s="39"/>
      <c r="P9" s="20"/>
      <c r="Q9" s="20"/>
      <c r="R9" s="39"/>
      <c r="S9" s="39"/>
      <c r="T9" s="39"/>
      <c r="U9" s="39"/>
      <c r="V9" s="39"/>
      <c r="W9" s="39"/>
      <c r="X9" s="39"/>
      <c r="Y9" s="39"/>
      <c r="Z9" s="39"/>
      <c r="AA9" s="39"/>
      <c r="AB9" s="20"/>
      <c r="AC9" s="39"/>
      <c r="AD9" s="39"/>
      <c r="AE9" s="39"/>
      <c r="AF9" s="39"/>
      <c r="AG9" s="39"/>
      <c r="AH9" s="20"/>
      <c r="AI9" s="39"/>
      <c r="AJ9" s="39"/>
      <c r="AK9" s="40"/>
      <c r="AL9" s="40"/>
      <c r="AM9" s="40"/>
      <c r="AN9" s="39"/>
      <c r="AO9" s="40"/>
      <c r="AP9" s="40"/>
      <c r="AQ9" s="40"/>
      <c r="AR9" s="40"/>
      <c r="AS9" s="40"/>
      <c r="AT9" s="40"/>
      <c r="AU9" s="20"/>
      <c r="AV9" s="41"/>
      <c r="AW9" s="41"/>
      <c r="AX9" s="20"/>
      <c r="AY9" s="20"/>
      <c r="AZ9" s="20"/>
      <c r="BA9" s="20"/>
      <c r="BB9" s="20"/>
      <c r="BC9" s="20" t="s">
        <v>104</v>
      </c>
      <c r="BD9" s="42" t="s">
        <v>85</v>
      </c>
      <c r="BE9" s="38" t="s">
        <v>84</v>
      </c>
      <c r="BF9" s="20"/>
      <c r="BG9" s="20" t="s">
        <v>69</v>
      </c>
      <c r="BH9" s="20">
        <v>158</v>
      </c>
      <c r="BI9" s="43"/>
    </row>
    <row r="10" spans="1:61" ht="15.75" customHeight="1">
      <c r="A10" s="13" t="s">
        <v>105</v>
      </c>
      <c r="B10" s="14" t="s">
        <v>102</v>
      </c>
      <c r="C10" s="14" t="s">
        <v>69</v>
      </c>
      <c r="D10" s="15" t="s">
        <v>106</v>
      </c>
      <c r="E10" s="16" t="s">
        <v>107</v>
      </c>
      <c r="F10" s="17" t="s">
        <v>108</v>
      </c>
      <c r="G10" s="21" t="s">
        <v>109</v>
      </c>
      <c r="H10" s="19">
        <v>44640</v>
      </c>
      <c r="I10" s="20"/>
      <c r="J10" s="20" t="s">
        <v>110</v>
      </c>
      <c r="K10" s="44" t="s">
        <v>85</v>
      </c>
      <c r="L10" s="20"/>
      <c r="M10" s="20"/>
      <c r="N10" s="20" t="s">
        <v>110</v>
      </c>
      <c r="O10" s="20" t="s">
        <v>110</v>
      </c>
      <c r="P10" s="20"/>
      <c r="Q10" s="20" t="s">
        <v>111</v>
      </c>
      <c r="R10" s="39"/>
      <c r="S10" s="39"/>
      <c r="T10" s="39"/>
      <c r="U10" s="39"/>
      <c r="V10" s="39"/>
      <c r="W10" s="39"/>
      <c r="X10" s="39"/>
      <c r="Y10" s="39"/>
      <c r="Z10" s="5" t="s">
        <v>85</v>
      </c>
      <c r="AA10" s="39"/>
      <c r="AB10" s="20"/>
      <c r="AC10" s="39"/>
      <c r="AD10" s="39"/>
      <c r="AE10" s="39"/>
      <c r="AF10" s="39"/>
      <c r="AG10" s="39"/>
      <c r="AH10" s="20"/>
      <c r="AI10" s="39"/>
      <c r="AJ10" s="39"/>
      <c r="AK10" s="40"/>
      <c r="AL10" s="40"/>
      <c r="AM10" s="40"/>
      <c r="AN10" s="39"/>
      <c r="AO10" s="40"/>
      <c r="AP10" s="40"/>
      <c r="AQ10" s="40"/>
      <c r="AR10" s="40"/>
      <c r="AS10" s="40"/>
      <c r="AT10" s="40"/>
      <c r="AU10" s="20"/>
      <c r="AV10" s="41"/>
      <c r="AW10" s="41"/>
      <c r="AX10" s="20"/>
      <c r="AY10" s="20"/>
      <c r="AZ10" s="20"/>
      <c r="BA10" s="16"/>
      <c r="BB10" s="20"/>
      <c r="BC10" s="20"/>
      <c r="BD10" s="20"/>
      <c r="BE10" s="14"/>
      <c r="BF10" s="20"/>
      <c r="BG10" s="20"/>
      <c r="BH10" s="20"/>
      <c r="BI10" s="43"/>
    </row>
    <row r="11" spans="1:61" ht="15.75" customHeight="1">
      <c r="A11" s="13" t="s">
        <v>112</v>
      </c>
      <c r="B11" s="14" t="s">
        <v>113</v>
      </c>
      <c r="C11" s="14" t="s">
        <v>98</v>
      </c>
      <c r="D11" s="45" t="s">
        <v>114</v>
      </c>
      <c r="E11" s="16" t="s">
        <v>115</v>
      </c>
      <c r="F11" s="28" t="s">
        <v>116</v>
      </c>
      <c r="G11" s="21" t="s">
        <v>116</v>
      </c>
      <c r="H11" s="46">
        <v>45770</v>
      </c>
      <c r="I11" s="14">
        <v>1</v>
      </c>
      <c r="J11" s="14" t="s">
        <v>117</v>
      </c>
      <c r="K11" s="27"/>
      <c r="L11" s="23"/>
      <c r="M11" s="23"/>
      <c r="N11" s="25"/>
      <c r="O11" s="14" t="s">
        <v>117</v>
      </c>
      <c r="P11" s="23"/>
      <c r="Q11" s="23"/>
      <c r="R11" s="39"/>
      <c r="S11" s="25"/>
      <c r="T11" s="14" t="s">
        <v>85</v>
      </c>
      <c r="U11" s="14" t="s">
        <v>84</v>
      </c>
      <c r="V11" s="14" t="s">
        <v>84</v>
      </c>
      <c r="W11" s="25"/>
      <c r="X11" s="25"/>
      <c r="Y11" s="25"/>
      <c r="Z11" s="25"/>
      <c r="AA11" s="33"/>
      <c r="AB11" s="34"/>
      <c r="AC11" s="33"/>
      <c r="AD11" s="33"/>
      <c r="AE11" s="33"/>
      <c r="AF11" s="33"/>
      <c r="AG11" s="21" t="s">
        <v>85</v>
      </c>
      <c r="AH11" s="34"/>
      <c r="AI11" s="33"/>
      <c r="AJ11" s="33"/>
      <c r="AK11" s="25"/>
      <c r="AL11" s="25"/>
      <c r="AM11" s="25"/>
      <c r="AN11" s="25"/>
      <c r="AO11" s="25"/>
      <c r="AP11" s="25"/>
      <c r="AQ11" s="25"/>
      <c r="AR11" s="24"/>
      <c r="AS11" s="25"/>
      <c r="AT11" s="22" t="s">
        <v>85</v>
      </c>
      <c r="AU11" s="23"/>
      <c r="AV11" s="24"/>
      <c r="AW11" s="25"/>
      <c r="AX11" s="20"/>
      <c r="AY11" s="20"/>
      <c r="AZ11" s="20"/>
      <c r="BA11" s="20"/>
      <c r="BB11" s="23"/>
      <c r="BC11" s="23"/>
      <c r="BD11" s="23"/>
      <c r="BE11" s="22" t="s">
        <v>85</v>
      </c>
      <c r="BF11" s="23"/>
      <c r="BG11" s="23"/>
      <c r="BH11" s="23"/>
      <c r="BI11" s="28" t="s">
        <v>118</v>
      </c>
    </row>
    <row r="12" spans="1:61" ht="15.75" customHeight="1">
      <c r="A12" s="13" t="s">
        <v>119</v>
      </c>
      <c r="B12" s="14" t="s">
        <v>69</v>
      </c>
      <c r="C12" s="14" t="s">
        <v>69</v>
      </c>
      <c r="D12" s="45" t="s">
        <v>120</v>
      </c>
      <c r="E12" s="16"/>
      <c r="F12" s="27" t="s">
        <v>121</v>
      </c>
      <c r="G12" s="34" t="s">
        <v>97</v>
      </c>
      <c r="H12" s="47">
        <v>44355</v>
      </c>
      <c r="I12" s="23" t="s">
        <v>122</v>
      </c>
      <c r="J12" s="23"/>
      <c r="K12" s="27"/>
      <c r="L12" s="23"/>
      <c r="M12" s="23"/>
      <c r="N12" s="25" t="s">
        <v>99</v>
      </c>
      <c r="O12" s="25" t="s">
        <v>123</v>
      </c>
      <c r="P12" s="23" t="s">
        <v>84</v>
      </c>
      <c r="Q12" s="23" t="s">
        <v>91</v>
      </c>
      <c r="R12" s="32" t="s">
        <v>85</v>
      </c>
      <c r="S12" s="25" t="s">
        <v>84</v>
      </c>
      <c r="T12" s="25" t="s">
        <v>84</v>
      </c>
      <c r="U12" s="32" t="s">
        <v>85</v>
      </c>
      <c r="V12" s="25" t="s">
        <v>84</v>
      </c>
      <c r="W12" s="25"/>
      <c r="X12" s="25"/>
      <c r="Y12" s="25" t="s">
        <v>84</v>
      </c>
      <c r="Z12" s="32" t="s">
        <v>85</v>
      </c>
      <c r="AA12" s="33" t="s">
        <v>84</v>
      </c>
      <c r="AB12" s="34" t="s">
        <v>84</v>
      </c>
      <c r="AC12" s="33" t="s">
        <v>84</v>
      </c>
      <c r="AD12" s="33" t="s">
        <v>84</v>
      </c>
      <c r="AE12" s="33" t="s">
        <v>84</v>
      </c>
      <c r="AF12" s="33" t="s">
        <v>84</v>
      </c>
      <c r="AG12" s="33" t="s">
        <v>84</v>
      </c>
      <c r="AH12" s="34" t="s">
        <v>84</v>
      </c>
      <c r="AI12" s="33" t="s">
        <v>84</v>
      </c>
      <c r="AJ12" s="33" t="s">
        <v>84</v>
      </c>
      <c r="AK12" s="25" t="s">
        <v>100</v>
      </c>
      <c r="AL12" s="25" t="s">
        <v>84</v>
      </c>
      <c r="AM12" s="25" t="s">
        <v>84</v>
      </c>
      <c r="AN12" s="25" t="s">
        <v>84</v>
      </c>
      <c r="AO12" s="25" t="s">
        <v>84</v>
      </c>
      <c r="AP12" s="25" t="s">
        <v>84</v>
      </c>
      <c r="AQ12" s="25" t="s">
        <v>84</v>
      </c>
      <c r="AR12" s="24" t="s">
        <v>84</v>
      </c>
      <c r="AS12" s="25" t="s">
        <v>84</v>
      </c>
      <c r="AT12" s="32" t="s">
        <v>85</v>
      </c>
      <c r="AU12" s="23" t="s">
        <v>84</v>
      </c>
      <c r="AV12" s="24"/>
      <c r="AW12" s="32" t="s">
        <v>85</v>
      </c>
      <c r="AX12" s="20"/>
      <c r="AY12" s="20"/>
      <c r="AZ12" s="20"/>
      <c r="BA12" s="20"/>
      <c r="BB12" s="23"/>
      <c r="BC12" s="23"/>
      <c r="BD12" s="23"/>
      <c r="BE12" s="48" t="s">
        <v>85</v>
      </c>
      <c r="BF12" s="23"/>
      <c r="BG12" s="23"/>
      <c r="BH12" s="23"/>
      <c r="BI12" s="24"/>
    </row>
    <row r="13" spans="1:61" ht="15.75" customHeight="1">
      <c r="A13" s="13" t="s">
        <v>124</v>
      </c>
      <c r="B13" s="14" t="s">
        <v>125</v>
      </c>
      <c r="C13" s="14" t="s">
        <v>69</v>
      </c>
      <c r="D13" s="15" t="s">
        <v>126</v>
      </c>
      <c r="E13" s="16"/>
      <c r="F13" s="17" t="s">
        <v>127</v>
      </c>
      <c r="G13" s="18" t="s">
        <v>73</v>
      </c>
      <c r="H13" s="19"/>
      <c r="I13" s="14"/>
      <c r="J13" s="23"/>
      <c r="K13" s="27"/>
      <c r="L13" s="23"/>
      <c r="M13" s="23"/>
      <c r="N13" s="25"/>
      <c r="O13" s="25"/>
      <c r="P13" s="23"/>
      <c r="Q13" s="23"/>
      <c r="R13" s="25"/>
      <c r="S13" s="25"/>
      <c r="T13" s="23"/>
      <c r="U13" s="25"/>
      <c r="V13" s="25"/>
      <c r="W13" s="25"/>
      <c r="X13" s="25"/>
      <c r="Y13" s="23"/>
      <c r="Z13" s="23"/>
      <c r="AA13" s="25"/>
      <c r="AB13" s="23"/>
      <c r="AC13" s="23"/>
      <c r="AD13" s="23"/>
      <c r="AE13" s="25"/>
      <c r="AF13" s="25"/>
      <c r="AG13" s="25"/>
      <c r="AH13" s="23"/>
      <c r="AI13" s="23"/>
      <c r="AJ13" s="23"/>
      <c r="AK13" s="23"/>
      <c r="AL13" s="25"/>
      <c r="AM13" s="23"/>
      <c r="AN13" s="23"/>
      <c r="AO13" s="23"/>
      <c r="AP13" s="23"/>
      <c r="AQ13" s="25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3"/>
      <c r="BC13" s="23"/>
      <c r="BD13" s="23"/>
      <c r="BE13" s="48"/>
      <c r="BF13" s="23"/>
      <c r="BG13" s="23"/>
      <c r="BH13" s="23"/>
      <c r="BI13" s="24"/>
    </row>
    <row r="14" spans="1:61" ht="15.75" customHeight="1">
      <c r="A14" s="13" t="s">
        <v>128</v>
      </c>
      <c r="B14" s="14" t="s">
        <v>69</v>
      </c>
      <c r="C14" s="14" t="s">
        <v>69</v>
      </c>
      <c r="D14" s="15" t="s">
        <v>129</v>
      </c>
      <c r="E14" s="16"/>
      <c r="F14" s="17"/>
      <c r="G14" s="18" t="s">
        <v>73</v>
      </c>
      <c r="H14" s="19"/>
      <c r="I14" s="14"/>
      <c r="J14" s="23"/>
      <c r="K14" s="27"/>
      <c r="L14" s="23"/>
      <c r="M14" s="23"/>
      <c r="N14" s="25"/>
      <c r="O14" s="25"/>
      <c r="P14" s="23"/>
      <c r="Q14" s="23"/>
      <c r="R14" s="25"/>
      <c r="S14" s="25"/>
      <c r="T14" s="23"/>
      <c r="U14" s="25"/>
      <c r="V14" s="25"/>
      <c r="W14" s="25"/>
      <c r="X14" s="25"/>
      <c r="Y14" s="23"/>
      <c r="Z14" s="23"/>
      <c r="AA14" s="25"/>
      <c r="AB14" s="23"/>
      <c r="AC14" s="23"/>
      <c r="AD14" s="23"/>
      <c r="AE14" s="25"/>
      <c r="AF14" s="25"/>
      <c r="AG14" s="25"/>
      <c r="AH14" s="23"/>
      <c r="AI14" s="23"/>
      <c r="AJ14" s="23"/>
      <c r="AK14" s="23"/>
      <c r="AL14" s="25"/>
      <c r="AM14" s="23"/>
      <c r="AN14" s="23"/>
      <c r="AO14" s="23"/>
      <c r="AP14" s="23"/>
      <c r="AQ14" s="25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3"/>
      <c r="BC14" s="23"/>
      <c r="BD14" s="23"/>
      <c r="BE14" s="48"/>
      <c r="BF14" s="23"/>
      <c r="BG14" s="23"/>
      <c r="BH14" s="23"/>
      <c r="BI14" s="24"/>
    </row>
    <row r="15" spans="1:61" ht="15.75" customHeight="1">
      <c r="A15" s="13" t="s">
        <v>130</v>
      </c>
      <c r="B15" s="14" t="s">
        <v>102</v>
      </c>
      <c r="C15" s="14" t="s">
        <v>69</v>
      </c>
      <c r="D15" s="15" t="s">
        <v>131</v>
      </c>
      <c r="E15" s="16"/>
      <c r="F15" s="17"/>
      <c r="G15" s="18" t="s">
        <v>73</v>
      </c>
      <c r="H15" s="19"/>
      <c r="I15" s="14"/>
      <c r="J15" s="23"/>
      <c r="K15" s="27"/>
      <c r="L15" s="23"/>
      <c r="M15" s="23"/>
      <c r="N15" s="25"/>
      <c r="O15" s="25"/>
      <c r="P15" s="23"/>
      <c r="Q15" s="23"/>
      <c r="R15" s="25"/>
      <c r="S15" s="25"/>
      <c r="T15" s="23"/>
      <c r="U15" s="25"/>
      <c r="V15" s="25"/>
      <c r="W15" s="25"/>
      <c r="X15" s="25"/>
      <c r="Y15" s="23"/>
      <c r="Z15" s="23"/>
      <c r="AA15" s="25"/>
      <c r="AB15" s="23"/>
      <c r="AC15" s="23"/>
      <c r="AD15" s="23"/>
      <c r="AE15" s="25"/>
      <c r="AF15" s="25"/>
      <c r="AG15" s="25"/>
      <c r="AH15" s="23"/>
      <c r="AI15" s="23"/>
      <c r="AJ15" s="23"/>
      <c r="AK15" s="23"/>
      <c r="AL15" s="25"/>
      <c r="AM15" s="23"/>
      <c r="AN15" s="23"/>
      <c r="AO15" s="23"/>
      <c r="AP15" s="23"/>
      <c r="AQ15" s="25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3"/>
      <c r="BC15" s="23"/>
      <c r="BD15" s="23"/>
      <c r="BE15" s="48" t="s">
        <v>85</v>
      </c>
      <c r="BF15" s="23"/>
      <c r="BG15" s="23"/>
      <c r="BH15" s="23"/>
      <c r="BI15" s="24"/>
    </row>
    <row r="16" spans="1:61" ht="15.75" customHeight="1">
      <c r="A16" s="13" t="s">
        <v>132</v>
      </c>
      <c r="B16" s="49" t="s">
        <v>133</v>
      </c>
      <c r="C16" s="50">
        <v>2500</v>
      </c>
      <c r="D16" s="15"/>
      <c r="E16" s="16" t="s">
        <v>134</v>
      </c>
      <c r="F16" s="51" t="s">
        <v>135</v>
      </c>
      <c r="G16" s="51" t="s">
        <v>135</v>
      </c>
      <c r="H16" s="19">
        <v>44274</v>
      </c>
      <c r="I16" s="14">
        <v>0.3</v>
      </c>
      <c r="J16" s="23" t="s">
        <v>81</v>
      </c>
      <c r="K16" s="27"/>
      <c r="L16" s="23"/>
      <c r="M16" s="23"/>
      <c r="N16" s="25" t="s">
        <v>136</v>
      </c>
      <c r="O16" s="25" t="s">
        <v>137</v>
      </c>
      <c r="P16" s="48" t="s">
        <v>85</v>
      </c>
      <c r="Q16" s="23" t="s">
        <v>138</v>
      </c>
      <c r="R16" s="25" t="s">
        <v>85</v>
      </c>
      <c r="S16" s="25" t="s">
        <v>85</v>
      </c>
      <c r="T16" s="32" t="s">
        <v>85</v>
      </c>
      <c r="U16" s="25" t="s">
        <v>84</v>
      </c>
      <c r="V16" s="25" t="s">
        <v>84</v>
      </c>
      <c r="W16" s="25"/>
      <c r="X16" s="25"/>
      <c r="Y16" s="32" t="s">
        <v>85</v>
      </c>
      <c r="Z16" s="32" t="s">
        <v>85</v>
      </c>
      <c r="AA16" s="25" t="s">
        <v>84</v>
      </c>
      <c r="AB16" s="23" t="s">
        <v>84</v>
      </c>
      <c r="AC16" s="32" t="s">
        <v>84</v>
      </c>
      <c r="AD16" s="32" t="s">
        <v>84</v>
      </c>
      <c r="AE16" s="25" t="s">
        <v>84</v>
      </c>
      <c r="AF16" s="25" t="s">
        <v>84</v>
      </c>
      <c r="AG16" s="25" t="s">
        <v>84</v>
      </c>
      <c r="AH16" s="23" t="s">
        <v>84</v>
      </c>
      <c r="AI16" s="32" t="s">
        <v>85</v>
      </c>
      <c r="AJ16" s="48" t="s">
        <v>85</v>
      </c>
      <c r="AK16" s="48" t="s">
        <v>85</v>
      </c>
      <c r="AL16" s="25" t="s">
        <v>84</v>
      </c>
      <c r="AM16" s="32" t="s">
        <v>85</v>
      </c>
      <c r="AN16" s="32" t="s">
        <v>85</v>
      </c>
      <c r="AO16" s="32" t="s">
        <v>85</v>
      </c>
      <c r="AP16" s="32" t="s">
        <v>85</v>
      </c>
      <c r="AQ16" s="25" t="s">
        <v>84</v>
      </c>
      <c r="AR16" s="20" t="s">
        <v>84</v>
      </c>
      <c r="AS16" s="32" t="s">
        <v>85</v>
      </c>
      <c r="AT16" s="32" t="s">
        <v>85</v>
      </c>
      <c r="AU16" s="20"/>
      <c r="AV16" s="32" t="s">
        <v>85</v>
      </c>
      <c r="AW16" s="32" t="s">
        <v>85</v>
      </c>
      <c r="AX16" s="48" t="s">
        <v>85</v>
      </c>
      <c r="AY16" s="20"/>
      <c r="AZ16" s="20"/>
      <c r="BA16" s="20"/>
      <c r="BB16" s="23"/>
      <c r="BC16" s="23"/>
      <c r="BD16" s="52" t="s">
        <v>85</v>
      </c>
      <c r="BE16" s="48" t="s">
        <v>85</v>
      </c>
      <c r="BF16" s="23"/>
      <c r="BG16" s="23"/>
      <c r="BH16" s="23"/>
      <c r="BI16" s="24"/>
    </row>
    <row r="17" spans="1:61" ht="15.75" customHeight="1">
      <c r="A17" s="13" t="s">
        <v>139</v>
      </c>
      <c r="B17" s="23" t="s">
        <v>140</v>
      </c>
      <c r="C17" s="23" t="s">
        <v>69</v>
      </c>
      <c r="D17" s="15" t="s">
        <v>141</v>
      </c>
      <c r="E17" s="16"/>
      <c r="F17" s="17"/>
      <c r="G17" s="18" t="s">
        <v>73</v>
      </c>
      <c r="H17" s="19"/>
      <c r="I17" s="20"/>
      <c r="J17" s="20"/>
      <c r="K17" s="15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5"/>
      <c r="AC17" s="25"/>
      <c r="AD17" s="25"/>
      <c r="AE17" s="25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32"/>
      <c r="AT17" s="32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53"/>
    </row>
    <row r="18" spans="1:61" ht="15.75" customHeight="1">
      <c r="A18" s="13" t="s">
        <v>142</v>
      </c>
      <c r="B18" s="23" t="s">
        <v>93</v>
      </c>
      <c r="C18" s="23" t="s">
        <v>69</v>
      </c>
      <c r="D18" s="15" t="s">
        <v>143</v>
      </c>
      <c r="E18" s="16" t="s">
        <v>144</v>
      </c>
      <c r="F18" s="17" t="s">
        <v>145</v>
      </c>
      <c r="G18" s="54" t="s">
        <v>146</v>
      </c>
      <c r="H18" s="19">
        <v>44377</v>
      </c>
      <c r="I18" s="20">
        <v>1.3</v>
      </c>
      <c r="J18" s="20"/>
      <c r="K18" s="15"/>
      <c r="L18" s="20"/>
      <c r="M18" s="20"/>
      <c r="N18" s="20" t="s">
        <v>147</v>
      </c>
      <c r="O18" s="20" t="s">
        <v>148</v>
      </c>
      <c r="P18" s="48" t="s">
        <v>85</v>
      </c>
      <c r="Q18" s="23" t="s">
        <v>138</v>
      </c>
      <c r="R18" s="48" t="s">
        <v>85</v>
      </c>
      <c r="S18" s="25" t="s">
        <v>85</v>
      </c>
      <c r="T18" s="32" t="s">
        <v>85</v>
      </c>
      <c r="U18" s="25" t="s">
        <v>84</v>
      </c>
      <c r="V18" s="25" t="s">
        <v>84</v>
      </c>
      <c r="W18" s="25"/>
      <c r="X18" s="25"/>
      <c r="Y18" s="20" t="s">
        <v>84</v>
      </c>
      <c r="Z18" s="32" t="s">
        <v>85</v>
      </c>
      <c r="AA18" s="25" t="s">
        <v>84</v>
      </c>
      <c r="AB18" s="25" t="s">
        <v>84</v>
      </c>
      <c r="AC18" s="25" t="s">
        <v>84</v>
      </c>
      <c r="AD18" s="25" t="s">
        <v>84</v>
      </c>
      <c r="AE18" s="25" t="s">
        <v>84</v>
      </c>
      <c r="AF18" s="25" t="s">
        <v>84</v>
      </c>
      <c r="AG18" s="25" t="s">
        <v>84</v>
      </c>
      <c r="AH18" s="20" t="s">
        <v>84</v>
      </c>
      <c r="AI18" s="32" t="s">
        <v>85</v>
      </c>
      <c r="AJ18" s="35" t="s">
        <v>85</v>
      </c>
      <c r="AK18" s="20" t="s">
        <v>85</v>
      </c>
      <c r="AL18" s="25" t="s">
        <v>84</v>
      </c>
      <c r="AM18" s="32" t="s">
        <v>85</v>
      </c>
      <c r="AN18" s="25" t="s">
        <v>84</v>
      </c>
      <c r="AO18" s="25" t="s">
        <v>84</v>
      </c>
      <c r="AP18" s="32" t="s">
        <v>85</v>
      </c>
      <c r="AQ18" s="25" t="s">
        <v>84</v>
      </c>
      <c r="AR18" s="20" t="s">
        <v>84</v>
      </c>
      <c r="AS18" s="32" t="s">
        <v>85</v>
      </c>
      <c r="AT18" s="32" t="s">
        <v>85</v>
      </c>
      <c r="AU18" s="20" t="s">
        <v>84</v>
      </c>
      <c r="AV18" s="20" t="s">
        <v>84</v>
      </c>
      <c r="AW18" s="32" t="s">
        <v>85</v>
      </c>
      <c r="AX18" s="32"/>
      <c r="AY18" s="32"/>
      <c r="AZ18" s="32"/>
      <c r="BA18" s="20" t="s">
        <v>149</v>
      </c>
      <c r="BB18" s="20"/>
      <c r="BC18" s="20"/>
      <c r="BD18" s="20"/>
      <c r="BE18" s="20" t="s">
        <v>85</v>
      </c>
      <c r="BF18" s="20" t="s">
        <v>150</v>
      </c>
      <c r="BG18" s="20">
        <v>320</v>
      </c>
      <c r="BH18" s="20">
        <v>6</v>
      </c>
      <c r="BI18" s="53" t="s">
        <v>151</v>
      </c>
    </row>
    <row r="19" spans="1:61" ht="15.75" customHeight="1">
      <c r="A19" s="13" t="s">
        <v>152</v>
      </c>
      <c r="B19" s="23" t="s">
        <v>140</v>
      </c>
      <c r="C19" s="23" t="s">
        <v>69</v>
      </c>
      <c r="D19" s="55" t="s">
        <v>153</v>
      </c>
      <c r="E19" s="20"/>
      <c r="F19" s="56"/>
      <c r="G19" s="21" t="s">
        <v>154</v>
      </c>
      <c r="H19" s="57">
        <v>43744</v>
      </c>
      <c r="I19" s="20">
        <v>2</v>
      </c>
      <c r="J19" s="20" t="s">
        <v>155</v>
      </c>
      <c r="K19" s="58" t="str">
        <f>HYPERLINK("https://howto.thec2matrix.com/c2/caldera","Yes")</f>
        <v>Yes</v>
      </c>
      <c r="L19" s="20"/>
      <c r="M19" s="20"/>
      <c r="N19" s="20" t="s">
        <v>99</v>
      </c>
      <c r="O19" s="20" t="s">
        <v>90</v>
      </c>
      <c r="P19" s="20" t="s">
        <v>85</v>
      </c>
      <c r="Q19" s="20" t="s">
        <v>91</v>
      </c>
      <c r="R19" s="20"/>
      <c r="S19" s="20" t="s">
        <v>85</v>
      </c>
      <c r="T19" s="48" t="s">
        <v>85</v>
      </c>
      <c r="U19" s="48" t="s">
        <v>85</v>
      </c>
      <c r="V19" s="48" t="s">
        <v>85</v>
      </c>
      <c r="W19" s="23"/>
      <c r="X19" s="23"/>
      <c r="Y19" s="20" t="s">
        <v>84</v>
      </c>
      <c r="Z19" s="20" t="s">
        <v>85</v>
      </c>
      <c r="AA19" s="20" t="s">
        <v>84</v>
      </c>
      <c r="AB19" s="20" t="s">
        <v>84</v>
      </c>
      <c r="AC19" s="20" t="s">
        <v>84</v>
      </c>
      <c r="AD19" s="20" t="s">
        <v>84</v>
      </c>
      <c r="AE19" s="20" t="s">
        <v>84</v>
      </c>
      <c r="AF19" s="20" t="s">
        <v>84</v>
      </c>
      <c r="AG19" s="20" t="s">
        <v>84</v>
      </c>
      <c r="AH19" s="20" t="s">
        <v>84</v>
      </c>
      <c r="AI19" s="20" t="s">
        <v>84</v>
      </c>
      <c r="AJ19" s="20"/>
      <c r="AK19" s="20" t="s">
        <v>100</v>
      </c>
      <c r="AL19" s="20" t="s">
        <v>84</v>
      </c>
      <c r="AM19" s="20" t="s">
        <v>85</v>
      </c>
      <c r="AN19" s="32" t="s">
        <v>85</v>
      </c>
      <c r="AO19" s="20" t="s">
        <v>85</v>
      </c>
      <c r="AP19" s="20" t="s">
        <v>85</v>
      </c>
      <c r="AQ19" s="20" t="s">
        <v>84</v>
      </c>
      <c r="AR19" s="20" t="s">
        <v>84</v>
      </c>
      <c r="AS19" s="20" t="s">
        <v>85</v>
      </c>
      <c r="AT19" s="20" t="s">
        <v>85</v>
      </c>
      <c r="AU19" s="20" t="s">
        <v>84</v>
      </c>
      <c r="AV19" s="32" t="s">
        <v>85</v>
      </c>
      <c r="AW19" s="20" t="s">
        <v>85</v>
      </c>
      <c r="AX19" s="20"/>
      <c r="AY19" s="20"/>
      <c r="AZ19" s="20"/>
      <c r="BA19" s="58" t="str">
        <f>HYPERLINK("https://community.rsa.com/community/products/netwitness/blog/2019/12/09/apt-emulation-using-caldera","Yes")</f>
        <v>Yes</v>
      </c>
      <c r="BB19" s="59"/>
      <c r="BC19" s="59"/>
      <c r="BD19" s="59"/>
      <c r="BE19" s="20" t="s">
        <v>85</v>
      </c>
      <c r="BF19" s="60" t="s">
        <v>156</v>
      </c>
      <c r="BG19" s="20"/>
      <c r="BH19" s="20">
        <v>181</v>
      </c>
      <c r="BI19" s="43"/>
    </row>
    <row r="20" spans="1:61" ht="15.75" customHeight="1">
      <c r="A20" s="13" t="s">
        <v>157</v>
      </c>
      <c r="B20" s="14" t="s">
        <v>125</v>
      </c>
      <c r="C20" s="50" t="s">
        <v>69</v>
      </c>
      <c r="D20" s="61" t="s">
        <v>158</v>
      </c>
      <c r="E20" s="53"/>
      <c r="F20" s="17" t="s">
        <v>159</v>
      </c>
      <c r="G20" s="21" t="s">
        <v>159</v>
      </c>
      <c r="H20" s="19">
        <v>43959</v>
      </c>
      <c r="I20" s="20"/>
      <c r="J20" s="20"/>
      <c r="K20" s="62" t="s">
        <v>85</v>
      </c>
      <c r="L20" s="20"/>
      <c r="M20" s="20"/>
      <c r="N20" s="20" t="s">
        <v>160</v>
      </c>
      <c r="O20" s="20" t="s">
        <v>160</v>
      </c>
      <c r="P20" s="20" t="s">
        <v>84</v>
      </c>
      <c r="Q20" s="20" t="s">
        <v>111</v>
      </c>
      <c r="R20" s="20"/>
      <c r="S20" s="20" t="s">
        <v>84</v>
      </c>
      <c r="T20" s="20" t="s">
        <v>85</v>
      </c>
      <c r="U20" s="20" t="s">
        <v>84</v>
      </c>
      <c r="V20" s="20" t="s">
        <v>84</v>
      </c>
      <c r="W20" s="20"/>
      <c r="X20" s="20"/>
      <c r="Y20" s="20"/>
      <c r="Z20" s="20" t="s">
        <v>85</v>
      </c>
      <c r="AA20" s="20" t="s">
        <v>84</v>
      </c>
      <c r="AB20" s="20" t="s">
        <v>84</v>
      </c>
      <c r="AC20" s="20" t="s">
        <v>84</v>
      </c>
      <c r="AD20" s="20" t="s">
        <v>84</v>
      </c>
      <c r="AE20" s="20" t="s">
        <v>84</v>
      </c>
      <c r="AF20" s="20" t="s">
        <v>84</v>
      </c>
      <c r="AG20" s="20" t="s">
        <v>84</v>
      </c>
      <c r="AH20" s="20" t="s">
        <v>84</v>
      </c>
      <c r="AI20" s="20" t="s">
        <v>84</v>
      </c>
      <c r="AJ20" s="20"/>
      <c r="AK20" s="20" t="s">
        <v>100</v>
      </c>
      <c r="AL20" s="20" t="s">
        <v>84</v>
      </c>
      <c r="AM20" s="20" t="s">
        <v>84</v>
      </c>
      <c r="AN20" s="20" t="s">
        <v>84</v>
      </c>
      <c r="AO20" s="20" t="s">
        <v>84</v>
      </c>
      <c r="AP20" s="20" t="s">
        <v>84</v>
      </c>
      <c r="AQ20" s="20" t="s">
        <v>84</v>
      </c>
      <c r="AR20" s="20" t="s">
        <v>84</v>
      </c>
      <c r="AS20" s="20" t="s">
        <v>84</v>
      </c>
      <c r="AT20" s="20" t="s">
        <v>84</v>
      </c>
      <c r="AU20" s="20" t="s">
        <v>84</v>
      </c>
      <c r="AV20" s="20"/>
      <c r="AW20" s="20" t="s">
        <v>84</v>
      </c>
      <c r="AX20" s="20"/>
      <c r="AY20" s="20"/>
      <c r="AZ20" s="20"/>
      <c r="BA20" s="35"/>
      <c r="BB20" s="35"/>
      <c r="BC20" s="35"/>
      <c r="BD20" s="35"/>
      <c r="BE20" s="38" t="s">
        <v>84</v>
      </c>
      <c r="BF20" s="20"/>
      <c r="BG20" s="20"/>
      <c r="BH20" s="20"/>
      <c r="BI20" s="53" t="s">
        <v>161</v>
      </c>
    </row>
    <row r="21" spans="1:61" ht="15.75" customHeight="1">
      <c r="A21" s="13" t="s">
        <v>162</v>
      </c>
      <c r="B21" s="23" t="s">
        <v>93</v>
      </c>
      <c r="C21" s="50" t="s">
        <v>69</v>
      </c>
      <c r="D21" s="61" t="s">
        <v>163</v>
      </c>
      <c r="E21" s="53"/>
      <c r="F21" s="17" t="s">
        <v>164</v>
      </c>
      <c r="G21" s="21" t="s">
        <v>165</v>
      </c>
      <c r="H21" s="19">
        <v>43965</v>
      </c>
      <c r="I21" s="20">
        <v>3</v>
      </c>
      <c r="J21" s="20" t="s">
        <v>90</v>
      </c>
      <c r="K21" s="53"/>
      <c r="L21" s="20" t="s">
        <v>84</v>
      </c>
      <c r="M21" s="20"/>
      <c r="N21" s="20" t="s">
        <v>90</v>
      </c>
      <c r="O21" s="20" t="s">
        <v>90</v>
      </c>
      <c r="P21" s="20" t="s">
        <v>84</v>
      </c>
      <c r="Q21" s="20" t="s">
        <v>111</v>
      </c>
      <c r="R21" s="20"/>
      <c r="S21" s="20" t="s">
        <v>84</v>
      </c>
      <c r="T21" s="20" t="s">
        <v>85</v>
      </c>
      <c r="U21" s="20" t="s">
        <v>85</v>
      </c>
      <c r="V21" s="20" t="s">
        <v>85</v>
      </c>
      <c r="W21" s="20"/>
      <c r="X21" s="20"/>
      <c r="Y21" s="20" t="s">
        <v>85</v>
      </c>
      <c r="Z21" s="20" t="s">
        <v>84</v>
      </c>
      <c r="AA21" s="20" t="s">
        <v>84</v>
      </c>
      <c r="AB21" s="20" t="s">
        <v>84</v>
      </c>
      <c r="AC21" s="20" t="s">
        <v>84</v>
      </c>
      <c r="AD21" s="20" t="s">
        <v>84</v>
      </c>
      <c r="AE21" s="20" t="s">
        <v>84</v>
      </c>
      <c r="AF21" s="20" t="s">
        <v>84</v>
      </c>
      <c r="AG21" s="20" t="s">
        <v>84</v>
      </c>
      <c r="AH21" s="20" t="s">
        <v>84</v>
      </c>
      <c r="AI21" s="20" t="s">
        <v>84</v>
      </c>
      <c r="AJ21" s="20"/>
      <c r="AK21" s="20" t="s">
        <v>84</v>
      </c>
      <c r="AL21" s="20" t="s">
        <v>84</v>
      </c>
      <c r="AM21" s="20" t="s">
        <v>84</v>
      </c>
      <c r="AN21" s="20" t="s">
        <v>84</v>
      </c>
      <c r="AO21" s="20" t="s">
        <v>84</v>
      </c>
      <c r="AP21" s="20" t="s">
        <v>84</v>
      </c>
      <c r="AQ21" s="20" t="s">
        <v>84</v>
      </c>
      <c r="AR21" s="20" t="s">
        <v>84</v>
      </c>
      <c r="AS21" s="20" t="s">
        <v>84</v>
      </c>
      <c r="AT21" s="20" t="s">
        <v>84</v>
      </c>
      <c r="AU21" s="20" t="s">
        <v>84</v>
      </c>
      <c r="AV21" s="20"/>
      <c r="AW21" s="20" t="s">
        <v>84</v>
      </c>
      <c r="AX21" s="20"/>
      <c r="AY21" s="20"/>
      <c r="AZ21" s="20"/>
      <c r="BA21" s="35" t="s">
        <v>85</v>
      </c>
      <c r="BB21" s="35"/>
      <c r="BC21" s="35"/>
      <c r="BD21" s="35"/>
      <c r="BE21" s="20" t="s">
        <v>85</v>
      </c>
      <c r="BF21" s="20" t="s">
        <v>84</v>
      </c>
      <c r="BG21" s="20" t="s">
        <v>69</v>
      </c>
      <c r="BH21" s="20">
        <v>13</v>
      </c>
      <c r="BI21" s="43"/>
    </row>
    <row r="22" spans="1:61" ht="15.75" customHeight="1">
      <c r="A22" s="13" t="s">
        <v>166</v>
      </c>
      <c r="B22" s="14" t="s">
        <v>69</v>
      </c>
      <c r="C22" s="50" t="s">
        <v>69</v>
      </c>
      <c r="D22" s="61" t="s">
        <v>167</v>
      </c>
      <c r="E22" s="53"/>
      <c r="F22" s="17"/>
      <c r="G22" s="18"/>
      <c r="H22" s="19"/>
      <c r="I22" s="20"/>
      <c r="J22" s="20"/>
      <c r="K22" s="53"/>
      <c r="L22" s="20"/>
      <c r="M22" s="20"/>
      <c r="N22" s="20"/>
      <c r="O22" s="20"/>
      <c r="P22" s="20"/>
      <c r="Q22" s="20"/>
      <c r="R22" s="20"/>
      <c r="S22" s="20"/>
      <c r="T22" s="22"/>
      <c r="U22" s="14"/>
      <c r="V22" s="14"/>
      <c r="W22" s="23"/>
      <c r="X22" s="23"/>
      <c r="Y22" s="20"/>
      <c r="Z22" s="20"/>
      <c r="AA22" s="20"/>
      <c r="AB22" s="20"/>
      <c r="AC22" s="20"/>
      <c r="AD22" s="59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59"/>
      <c r="AV22" s="20"/>
      <c r="AW22" s="20"/>
      <c r="AX22" s="22"/>
      <c r="AY22" s="22"/>
      <c r="AZ22" s="22"/>
      <c r="BA22" s="59"/>
      <c r="BB22" s="59"/>
      <c r="BC22" s="59"/>
      <c r="BD22" s="63"/>
      <c r="BE22" s="20"/>
      <c r="BF22" s="20"/>
      <c r="BG22" s="20"/>
      <c r="BH22" s="20"/>
      <c r="BI22" s="43"/>
    </row>
    <row r="23" spans="1:61" ht="15.75" customHeight="1">
      <c r="A23" s="13" t="s">
        <v>168</v>
      </c>
      <c r="B23" s="14" t="s">
        <v>169</v>
      </c>
      <c r="C23" s="50" t="s">
        <v>69</v>
      </c>
      <c r="D23" s="61" t="s">
        <v>170</v>
      </c>
      <c r="E23" s="53"/>
      <c r="F23" s="17"/>
      <c r="G23" s="18" t="s">
        <v>73</v>
      </c>
      <c r="H23" s="19"/>
      <c r="I23" s="20"/>
      <c r="J23" s="20"/>
      <c r="K23" s="53"/>
      <c r="L23" s="20"/>
      <c r="M23" s="20"/>
      <c r="N23" s="20"/>
      <c r="O23" s="20"/>
      <c r="P23" s="20"/>
      <c r="Q23" s="20"/>
      <c r="R23" s="20"/>
      <c r="S23" s="20"/>
      <c r="T23" s="22"/>
      <c r="U23" s="14"/>
      <c r="V23" s="14"/>
      <c r="W23" s="23"/>
      <c r="X23" s="23"/>
      <c r="Y23" s="20"/>
      <c r="Z23" s="20"/>
      <c r="AA23" s="20"/>
      <c r="AB23" s="20"/>
      <c r="AC23" s="20"/>
      <c r="AD23" s="59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59"/>
      <c r="AV23" s="20"/>
      <c r="AW23" s="20"/>
      <c r="AX23" s="22"/>
      <c r="AY23" s="22"/>
      <c r="AZ23" s="22"/>
      <c r="BA23" s="59"/>
      <c r="BB23" s="59"/>
      <c r="BC23" s="59"/>
      <c r="BD23" s="63"/>
      <c r="BE23" s="20"/>
      <c r="BF23" s="20"/>
      <c r="BG23" s="20"/>
      <c r="BH23" s="20"/>
      <c r="BI23" s="43"/>
    </row>
    <row r="24" spans="1:61" ht="15.75" customHeight="1">
      <c r="A24" s="13" t="s">
        <v>171</v>
      </c>
      <c r="B24" s="38" t="s">
        <v>133</v>
      </c>
      <c r="C24" s="50">
        <v>5900</v>
      </c>
      <c r="D24" s="64"/>
      <c r="E24" s="16" t="s">
        <v>172</v>
      </c>
      <c r="F24" s="17"/>
      <c r="G24" s="21" t="s">
        <v>173</v>
      </c>
      <c r="H24" s="19">
        <v>45045</v>
      </c>
      <c r="I24" s="20">
        <v>4.8</v>
      </c>
      <c r="J24" s="20" t="s">
        <v>81</v>
      </c>
      <c r="K24" s="53"/>
      <c r="L24" s="20"/>
      <c r="M24" s="20"/>
      <c r="N24" s="20" t="s">
        <v>174</v>
      </c>
      <c r="O24" s="20" t="s">
        <v>175</v>
      </c>
      <c r="P24" s="20" t="s">
        <v>85</v>
      </c>
      <c r="Q24" s="20" t="s">
        <v>138</v>
      </c>
      <c r="R24" s="20" t="s">
        <v>85</v>
      </c>
      <c r="S24" s="20" t="s">
        <v>84</v>
      </c>
      <c r="T24" s="22" t="s">
        <v>85</v>
      </c>
      <c r="U24" s="14" t="s">
        <v>84</v>
      </c>
      <c r="V24" s="14" t="s">
        <v>84</v>
      </c>
      <c r="W24" s="23"/>
      <c r="X24" s="23"/>
      <c r="Y24" s="20" t="s">
        <v>85</v>
      </c>
      <c r="Z24" s="20" t="s">
        <v>85</v>
      </c>
      <c r="AA24" s="20" t="s">
        <v>84</v>
      </c>
      <c r="AB24" s="20" t="s">
        <v>84</v>
      </c>
      <c r="AC24" s="20" t="s">
        <v>85</v>
      </c>
      <c r="AD24" s="59" t="s">
        <v>85</v>
      </c>
      <c r="AE24" s="20" t="s">
        <v>84</v>
      </c>
      <c r="AF24" s="20" t="s">
        <v>84</v>
      </c>
      <c r="AG24" s="20" t="s">
        <v>84</v>
      </c>
      <c r="AH24" s="20" t="s">
        <v>84</v>
      </c>
      <c r="AI24" s="20" t="s">
        <v>85</v>
      </c>
      <c r="AJ24" s="20"/>
      <c r="AK24" s="20" t="s">
        <v>85</v>
      </c>
      <c r="AL24" s="20" t="s">
        <v>84</v>
      </c>
      <c r="AM24" s="20" t="s">
        <v>85</v>
      </c>
      <c r="AN24" s="20" t="s">
        <v>85</v>
      </c>
      <c r="AO24" s="20" t="s">
        <v>85</v>
      </c>
      <c r="AP24" s="20" t="s">
        <v>85</v>
      </c>
      <c r="AQ24" s="20" t="s">
        <v>84</v>
      </c>
      <c r="AR24" s="20" t="s">
        <v>85</v>
      </c>
      <c r="AS24" s="20" t="s">
        <v>85</v>
      </c>
      <c r="AT24" s="20" t="s">
        <v>85</v>
      </c>
      <c r="AU24" s="59" t="s">
        <v>85</v>
      </c>
      <c r="AV24" s="20" t="s">
        <v>85</v>
      </c>
      <c r="AW24" s="20" t="s">
        <v>85</v>
      </c>
      <c r="AX24" s="22" t="s">
        <v>85</v>
      </c>
      <c r="AY24" s="22" t="s">
        <v>85</v>
      </c>
      <c r="AZ24" s="22" t="s">
        <v>85</v>
      </c>
      <c r="BA24" s="59" t="s">
        <v>85</v>
      </c>
      <c r="BB24" s="59"/>
      <c r="BC24" s="59" t="s">
        <v>176</v>
      </c>
      <c r="BD24" s="63" t="s">
        <v>85</v>
      </c>
      <c r="BE24" s="20" t="s">
        <v>85</v>
      </c>
      <c r="BF24" s="20" t="s">
        <v>84</v>
      </c>
      <c r="BG24" s="20" t="s">
        <v>69</v>
      </c>
      <c r="BH24" s="20" t="s">
        <v>69</v>
      </c>
      <c r="BI24" s="43"/>
    </row>
    <row r="25" spans="1:61" ht="15.75" customHeight="1">
      <c r="A25" s="13" t="s">
        <v>177</v>
      </c>
      <c r="B25" s="38" t="s">
        <v>133</v>
      </c>
      <c r="C25" s="50">
        <v>12600</v>
      </c>
      <c r="D25" s="61"/>
      <c r="E25" s="61" t="s">
        <v>178</v>
      </c>
      <c r="F25" s="17" t="s">
        <v>179</v>
      </c>
      <c r="G25" s="21" t="s">
        <v>180</v>
      </c>
      <c r="H25" s="19">
        <v>45044</v>
      </c>
      <c r="I25" s="20">
        <v>21.3</v>
      </c>
      <c r="J25" s="20" t="s">
        <v>81</v>
      </c>
      <c r="K25" s="59"/>
      <c r="L25" s="20"/>
      <c r="M25" s="20"/>
      <c r="N25" s="20" t="s">
        <v>181</v>
      </c>
      <c r="O25" s="20" t="s">
        <v>182</v>
      </c>
      <c r="P25" s="20" t="s">
        <v>85</v>
      </c>
      <c r="Q25" s="20" t="s">
        <v>138</v>
      </c>
      <c r="R25" s="20"/>
      <c r="S25" s="20" t="s">
        <v>85</v>
      </c>
      <c r="T25" s="22" t="s">
        <v>85</v>
      </c>
      <c r="U25" s="14" t="s">
        <v>85</v>
      </c>
      <c r="V25" s="14" t="s">
        <v>85</v>
      </c>
      <c r="W25" s="23"/>
      <c r="X25" s="23"/>
      <c r="Y25" s="20" t="s">
        <v>85</v>
      </c>
      <c r="Z25" s="20" t="s">
        <v>85</v>
      </c>
      <c r="AA25" s="20" t="s">
        <v>84</v>
      </c>
      <c r="AB25" s="20" t="s">
        <v>84</v>
      </c>
      <c r="AC25" s="20" t="s">
        <v>85</v>
      </c>
      <c r="AD25" s="20" t="s">
        <v>84</v>
      </c>
      <c r="AE25" s="20" t="s">
        <v>84</v>
      </c>
      <c r="AF25" s="20" t="s">
        <v>84</v>
      </c>
      <c r="AG25" s="20" t="s">
        <v>84</v>
      </c>
      <c r="AH25" s="20" t="s">
        <v>84</v>
      </c>
      <c r="AI25" s="20" t="s">
        <v>85</v>
      </c>
      <c r="AJ25" s="20" t="s">
        <v>84</v>
      </c>
      <c r="AK25" s="20" t="s">
        <v>85</v>
      </c>
      <c r="AL25" s="20" t="s">
        <v>84</v>
      </c>
      <c r="AM25" s="20" t="s">
        <v>85</v>
      </c>
      <c r="AN25" s="20" t="s">
        <v>85</v>
      </c>
      <c r="AO25" s="20" t="s">
        <v>84</v>
      </c>
      <c r="AP25" s="20" t="s">
        <v>84</v>
      </c>
      <c r="AQ25" s="20" t="s">
        <v>84</v>
      </c>
      <c r="AR25" s="20" t="s">
        <v>85</v>
      </c>
      <c r="AS25" s="20" t="s">
        <v>85</v>
      </c>
      <c r="AT25" s="20" t="s">
        <v>85</v>
      </c>
      <c r="AU25" s="20"/>
      <c r="AV25" s="20" t="s">
        <v>85</v>
      </c>
      <c r="AW25" s="20" t="s">
        <v>85</v>
      </c>
      <c r="AX25" s="20" t="s">
        <v>85</v>
      </c>
      <c r="AY25" s="20"/>
      <c r="AZ25" s="20" t="s">
        <v>85</v>
      </c>
      <c r="BA25" s="59" t="s">
        <v>85</v>
      </c>
      <c r="BB25" s="59"/>
      <c r="BC25" s="59"/>
      <c r="BD25" s="63" t="s">
        <v>84</v>
      </c>
      <c r="BE25" s="20" t="s">
        <v>85</v>
      </c>
      <c r="BF25" s="20" t="s">
        <v>69</v>
      </c>
      <c r="BG25" s="20" t="s">
        <v>69</v>
      </c>
      <c r="BH25" s="20" t="s">
        <v>69</v>
      </c>
      <c r="BI25" s="61"/>
    </row>
    <row r="26" spans="1:61" ht="15">
      <c r="A26" s="13" t="s">
        <v>183</v>
      </c>
      <c r="B26" s="23" t="s">
        <v>125</v>
      </c>
      <c r="C26" s="23" t="s">
        <v>69</v>
      </c>
      <c r="D26" s="61" t="s">
        <v>184</v>
      </c>
      <c r="E26" s="61" t="s">
        <v>185</v>
      </c>
      <c r="F26" s="17" t="s">
        <v>186</v>
      </c>
      <c r="G26" s="21" t="s">
        <v>154</v>
      </c>
      <c r="H26" s="57">
        <v>43744</v>
      </c>
      <c r="I26" s="20">
        <v>0.3</v>
      </c>
      <c r="J26" s="20" t="s">
        <v>187</v>
      </c>
      <c r="K26" s="58" t="str">
        <f>HYPERLINK("https://howto.thec2matrix.com/c2/covenant","Yes")</f>
        <v>Yes</v>
      </c>
      <c r="L26" s="20" t="s">
        <v>85</v>
      </c>
      <c r="M26" s="20" t="s">
        <v>85</v>
      </c>
      <c r="N26" s="20" t="s">
        <v>110</v>
      </c>
      <c r="O26" s="20" t="s">
        <v>110</v>
      </c>
      <c r="P26" s="20" t="s">
        <v>85</v>
      </c>
      <c r="Q26" s="20" t="s">
        <v>91</v>
      </c>
      <c r="R26" s="20" t="s">
        <v>85</v>
      </c>
      <c r="S26" s="20" t="s">
        <v>85</v>
      </c>
      <c r="T26" s="48" t="s">
        <v>85</v>
      </c>
      <c r="U26" s="23" t="s">
        <v>84</v>
      </c>
      <c r="V26" s="23" t="s">
        <v>84</v>
      </c>
      <c r="W26" s="23"/>
      <c r="X26" s="23"/>
      <c r="Y26" s="20" t="s">
        <v>84</v>
      </c>
      <c r="Z26" s="20" t="s">
        <v>85</v>
      </c>
      <c r="AA26" s="20" t="s">
        <v>84</v>
      </c>
      <c r="AB26" s="20" t="s">
        <v>84</v>
      </c>
      <c r="AC26" s="20" t="s">
        <v>84</v>
      </c>
      <c r="AD26" s="20" t="s">
        <v>84</v>
      </c>
      <c r="AE26" s="20" t="s">
        <v>84</v>
      </c>
      <c r="AF26" s="20" t="s">
        <v>84</v>
      </c>
      <c r="AG26" s="20" t="s">
        <v>84</v>
      </c>
      <c r="AH26" s="20" t="s">
        <v>84</v>
      </c>
      <c r="AI26" s="20" t="s">
        <v>85</v>
      </c>
      <c r="AJ26" s="20"/>
      <c r="AK26" s="20" t="s">
        <v>188</v>
      </c>
      <c r="AL26" s="20" t="s">
        <v>84</v>
      </c>
      <c r="AM26" s="20" t="s">
        <v>85</v>
      </c>
      <c r="AN26" s="20" t="s">
        <v>85</v>
      </c>
      <c r="AO26" s="20" t="s">
        <v>85</v>
      </c>
      <c r="AP26" s="20" t="s">
        <v>85</v>
      </c>
      <c r="AQ26" s="20" t="s">
        <v>84</v>
      </c>
      <c r="AR26" s="20" t="s">
        <v>85</v>
      </c>
      <c r="AS26" s="20" t="s">
        <v>85</v>
      </c>
      <c r="AT26" s="20" t="s">
        <v>85</v>
      </c>
      <c r="AU26" s="20" t="s">
        <v>84</v>
      </c>
      <c r="AV26" s="20"/>
      <c r="AW26" s="20" t="s">
        <v>85</v>
      </c>
      <c r="AX26" s="20"/>
      <c r="AY26" s="20"/>
      <c r="AZ26" s="20"/>
      <c r="BA26" s="58" t="str">
        <f>HYPERLINK("https://community.rsa.com/community/products/netwitness/blog/2019/12/20/using-rsa-netwitness-to-detect-cc-covenant","Yes")</f>
        <v>Yes</v>
      </c>
      <c r="BB26" s="59"/>
      <c r="BC26" s="59"/>
      <c r="BD26" s="42" t="s">
        <v>85</v>
      </c>
      <c r="BE26" s="20" t="s">
        <v>85</v>
      </c>
      <c r="BF26" s="20" t="s">
        <v>189</v>
      </c>
      <c r="BG26" s="20">
        <v>665</v>
      </c>
      <c r="BH26" s="20">
        <v>108</v>
      </c>
      <c r="BI26" s="61"/>
    </row>
    <row r="27" spans="1:61" ht="15">
      <c r="A27" s="13" t="s">
        <v>190</v>
      </c>
      <c r="B27" s="50" t="s">
        <v>69</v>
      </c>
      <c r="C27" s="50" t="s">
        <v>69</v>
      </c>
      <c r="D27" s="45" t="s">
        <v>191</v>
      </c>
      <c r="E27" s="65"/>
      <c r="F27" s="66"/>
      <c r="G27" s="18" t="s">
        <v>73</v>
      </c>
      <c r="H27" s="67"/>
      <c r="I27" s="20"/>
      <c r="J27" s="68"/>
      <c r="K27" s="61"/>
      <c r="L27" s="68"/>
      <c r="M27" s="68"/>
      <c r="N27" s="20"/>
      <c r="O27" s="20"/>
      <c r="P27" s="20"/>
      <c r="Q27" s="20"/>
      <c r="R27" s="20"/>
      <c r="S27" s="20"/>
      <c r="T27" s="23"/>
      <c r="U27" s="23"/>
      <c r="V27" s="23"/>
      <c r="W27" s="23"/>
      <c r="X27" s="23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</row>
    <row r="28" spans="1:61" ht="15">
      <c r="A28" s="13" t="s">
        <v>192</v>
      </c>
      <c r="B28" s="14" t="s">
        <v>102</v>
      </c>
      <c r="C28" s="14" t="s">
        <v>69</v>
      </c>
      <c r="D28" s="45" t="s">
        <v>193</v>
      </c>
      <c r="E28" s="45" t="s">
        <v>194</v>
      </c>
      <c r="F28" s="66" t="s">
        <v>195</v>
      </c>
      <c r="G28" s="21" t="s">
        <v>154</v>
      </c>
      <c r="H28" s="67">
        <v>43823</v>
      </c>
      <c r="I28" s="20" t="s">
        <v>196</v>
      </c>
      <c r="J28" s="68" t="s">
        <v>155</v>
      </c>
      <c r="K28" s="61"/>
      <c r="L28" s="68"/>
      <c r="M28" s="68"/>
      <c r="N28" s="20" t="s">
        <v>99</v>
      </c>
      <c r="O28" s="20" t="s">
        <v>99</v>
      </c>
      <c r="P28" s="20" t="s">
        <v>84</v>
      </c>
      <c r="Q28" s="20" t="s">
        <v>111</v>
      </c>
      <c r="R28" s="20"/>
      <c r="S28" s="20" t="s">
        <v>84</v>
      </c>
      <c r="T28" s="23" t="s">
        <v>197</v>
      </c>
      <c r="U28" s="23" t="s">
        <v>197</v>
      </c>
      <c r="V28" s="23" t="s">
        <v>197</v>
      </c>
      <c r="W28" s="23"/>
      <c r="X28" s="23"/>
      <c r="Y28" s="20" t="s">
        <v>84</v>
      </c>
      <c r="Z28" s="20" t="s">
        <v>85</v>
      </c>
      <c r="AA28" s="20" t="s">
        <v>84</v>
      </c>
      <c r="AB28" s="20" t="s">
        <v>84</v>
      </c>
      <c r="AC28" s="20" t="s">
        <v>84</v>
      </c>
      <c r="AD28" s="20" t="s">
        <v>84</v>
      </c>
      <c r="AE28" s="20" t="s">
        <v>84</v>
      </c>
      <c r="AF28" s="20" t="s">
        <v>84</v>
      </c>
      <c r="AG28" s="20" t="s">
        <v>84</v>
      </c>
      <c r="AH28" s="20" t="s">
        <v>84</v>
      </c>
      <c r="AI28" s="20" t="s">
        <v>84</v>
      </c>
      <c r="AJ28" s="20"/>
      <c r="AK28" s="20" t="s">
        <v>198</v>
      </c>
      <c r="AL28" s="20" t="s">
        <v>85</v>
      </c>
      <c r="AM28" s="20" t="s">
        <v>84</v>
      </c>
      <c r="AN28" s="20" t="s">
        <v>84</v>
      </c>
      <c r="AO28" s="20" t="s">
        <v>84</v>
      </c>
      <c r="AP28" s="20" t="s">
        <v>84</v>
      </c>
      <c r="AQ28" s="20" t="s">
        <v>84</v>
      </c>
      <c r="AR28" s="20" t="s">
        <v>84</v>
      </c>
      <c r="AS28" s="20" t="s">
        <v>84</v>
      </c>
      <c r="AT28" s="20" t="s">
        <v>84</v>
      </c>
      <c r="AU28" s="20" t="s">
        <v>84</v>
      </c>
      <c r="AV28" s="20"/>
      <c r="AW28" s="20" t="s">
        <v>84</v>
      </c>
      <c r="AX28" s="20"/>
      <c r="AY28" s="20"/>
      <c r="AZ28" s="20"/>
      <c r="BA28" s="20"/>
      <c r="BB28" s="20"/>
      <c r="BC28" s="20"/>
      <c r="BD28" s="20"/>
      <c r="BE28" s="20" t="s">
        <v>85</v>
      </c>
      <c r="BF28" s="20" t="s">
        <v>84</v>
      </c>
      <c r="BG28" s="20" t="s">
        <v>69</v>
      </c>
      <c r="BH28" s="20">
        <v>0</v>
      </c>
      <c r="BI28" s="20" t="s">
        <v>199</v>
      </c>
    </row>
    <row r="29" spans="1:61" ht="15">
      <c r="A29" s="13" t="s">
        <v>200</v>
      </c>
      <c r="B29" s="14" t="s">
        <v>102</v>
      </c>
      <c r="C29" s="14" t="s">
        <v>69</v>
      </c>
      <c r="D29" s="45" t="s">
        <v>201</v>
      </c>
      <c r="E29" s="69"/>
      <c r="F29" s="66" t="s">
        <v>202</v>
      </c>
      <c r="G29" s="70" t="s">
        <v>97</v>
      </c>
      <c r="H29" s="67">
        <v>44381</v>
      </c>
      <c r="I29" s="20" t="s">
        <v>196</v>
      </c>
      <c r="J29" s="68" t="s">
        <v>99</v>
      </c>
      <c r="K29" s="59"/>
      <c r="L29" s="68"/>
      <c r="M29" s="68"/>
      <c r="N29" s="20" t="s">
        <v>99</v>
      </c>
      <c r="O29" s="20" t="s">
        <v>203</v>
      </c>
      <c r="P29" s="59" t="s">
        <v>84</v>
      </c>
      <c r="Q29" s="20" t="s">
        <v>84</v>
      </c>
      <c r="R29" s="20" t="s">
        <v>84</v>
      </c>
      <c r="S29" s="20" t="s">
        <v>84</v>
      </c>
      <c r="T29" s="20" t="s">
        <v>85</v>
      </c>
      <c r="U29" s="20" t="s">
        <v>84</v>
      </c>
      <c r="V29" s="20" t="s">
        <v>84</v>
      </c>
      <c r="W29" s="20"/>
      <c r="X29" s="20"/>
      <c r="Y29" s="20" t="s">
        <v>85</v>
      </c>
      <c r="Z29" s="20" t="s">
        <v>84</v>
      </c>
      <c r="AA29" s="20" t="s">
        <v>84</v>
      </c>
      <c r="AB29" s="20" t="s">
        <v>84</v>
      </c>
      <c r="AC29" s="20" t="s">
        <v>84</v>
      </c>
      <c r="AD29" s="20" t="s">
        <v>84</v>
      </c>
      <c r="AE29" s="20" t="s">
        <v>84</v>
      </c>
      <c r="AF29" s="20" t="s">
        <v>84</v>
      </c>
      <c r="AG29" s="20" t="s">
        <v>84</v>
      </c>
      <c r="AH29" s="20" t="s">
        <v>84</v>
      </c>
      <c r="AI29" s="20" t="s">
        <v>84</v>
      </c>
      <c r="AJ29" s="20" t="s">
        <v>84</v>
      </c>
      <c r="AK29" s="20" t="s">
        <v>84</v>
      </c>
      <c r="AL29" s="20" t="s">
        <v>84</v>
      </c>
      <c r="AM29" s="20" t="s">
        <v>85</v>
      </c>
      <c r="AN29" s="20" t="s">
        <v>84</v>
      </c>
      <c r="AO29" s="20" t="s">
        <v>84</v>
      </c>
      <c r="AP29" s="20" t="s">
        <v>85</v>
      </c>
      <c r="AQ29" s="20" t="s">
        <v>84</v>
      </c>
      <c r="AR29" s="20" t="s">
        <v>84</v>
      </c>
      <c r="AS29" s="20" t="s">
        <v>84</v>
      </c>
      <c r="AT29" s="20" t="s">
        <v>84</v>
      </c>
      <c r="AU29" s="59" t="s">
        <v>84</v>
      </c>
      <c r="AV29" s="20" t="s">
        <v>84</v>
      </c>
      <c r="AW29" s="20" t="s">
        <v>84</v>
      </c>
      <c r="AX29" s="20"/>
      <c r="AY29" s="20"/>
      <c r="AZ29" s="20"/>
      <c r="BA29" s="35" t="s">
        <v>85</v>
      </c>
      <c r="BB29" s="59"/>
      <c r="BC29" s="59"/>
      <c r="BD29" s="59"/>
      <c r="BE29" s="20"/>
      <c r="BF29" s="20"/>
      <c r="BG29" s="20"/>
      <c r="BH29" s="20"/>
      <c r="BI29" s="20"/>
    </row>
    <row r="30" spans="1:61" ht="15">
      <c r="A30" s="13" t="s">
        <v>204</v>
      </c>
      <c r="B30" s="14" t="s">
        <v>69</v>
      </c>
      <c r="C30" s="14" t="s">
        <v>69</v>
      </c>
      <c r="D30" s="45" t="s">
        <v>205</v>
      </c>
      <c r="E30" s="69"/>
      <c r="F30" s="66"/>
      <c r="G30" s="18" t="s">
        <v>73</v>
      </c>
      <c r="H30" s="67"/>
      <c r="I30" s="20"/>
      <c r="J30" s="68"/>
      <c r="K30" s="59"/>
      <c r="L30" s="68"/>
      <c r="M30" s="68"/>
      <c r="N30" s="20"/>
      <c r="O30" s="20"/>
      <c r="P30" s="59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59"/>
      <c r="AV30" s="20"/>
      <c r="AW30" s="20"/>
      <c r="AX30" s="20"/>
      <c r="AY30" s="20"/>
      <c r="AZ30" s="20"/>
      <c r="BA30" s="59"/>
      <c r="BB30" s="59"/>
      <c r="BC30" s="59"/>
      <c r="BD30" s="59"/>
      <c r="BE30" s="71" t="s">
        <v>84</v>
      </c>
      <c r="BF30" s="20"/>
      <c r="BG30" s="20"/>
      <c r="BH30" s="20"/>
      <c r="BI30" s="20" t="s">
        <v>206</v>
      </c>
    </row>
    <row r="31" spans="1:61" ht="15">
      <c r="A31" s="13" t="s">
        <v>207</v>
      </c>
      <c r="B31" s="14" t="s">
        <v>102</v>
      </c>
      <c r="C31" s="14" t="s">
        <v>69</v>
      </c>
      <c r="D31" s="45" t="s">
        <v>208</v>
      </c>
      <c r="E31" s="69"/>
      <c r="F31" s="66" t="s">
        <v>209</v>
      </c>
      <c r="G31" s="18" t="s">
        <v>73</v>
      </c>
      <c r="H31" s="67"/>
      <c r="I31" s="20"/>
      <c r="J31" s="68"/>
      <c r="K31" s="59"/>
      <c r="L31" s="68"/>
      <c r="M31" s="68"/>
      <c r="N31" s="20"/>
      <c r="O31" s="20"/>
      <c r="P31" s="59"/>
      <c r="Q31" s="20"/>
      <c r="R31" s="20"/>
      <c r="S31" s="20"/>
      <c r="T31" s="22" t="s">
        <v>85</v>
      </c>
      <c r="U31" s="25" t="s">
        <v>84</v>
      </c>
      <c r="V31" s="25" t="s">
        <v>84</v>
      </c>
      <c r="W31" s="25"/>
      <c r="X31" s="25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59"/>
      <c r="AV31" s="20"/>
      <c r="AW31" s="20"/>
      <c r="AX31" s="20"/>
      <c r="AY31" s="20"/>
      <c r="AZ31" s="20"/>
      <c r="BA31" s="59"/>
      <c r="BB31" s="59"/>
      <c r="BC31" s="59"/>
      <c r="BD31" s="59"/>
      <c r="BE31" s="20"/>
      <c r="BF31" s="20"/>
      <c r="BG31" s="20"/>
      <c r="BH31" s="20"/>
      <c r="BI31" s="20"/>
    </row>
    <row r="32" spans="1:61" ht="15">
      <c r="A32" s="13" t="s">
        <v>210</v>
      </c>
      <c r="B32" s="14" t="s">
        <v>69</v>
      </c>
      <c r="C32" s="14" t="s">
        <v>69</v>
      </c>
      <c r="D32" s="45" t="s">
        <v>211</v>
      </c>
      <c r="E32" s="69"/>
      <c r="F32" s="66"/>
      <c r="G32" s="18" t="s">
        <v>73</v>
      </c>
      <c r="H32" s="67"/>
      <c r="I32" s="20"/>
      <c r="J32" s="68"/>
      <c r="K32" s="59"/>
      <c r="L32" s="68"/>
      <c r="M32" s="68"/>
      <c r="N32" s="20"/>
      <c r="O32" s="20"/>
      <c r="P32" s="59"/>
      <c r="Q32" s="20"/>
      <c r="R32" s="20"/>
      <c r="S32" s="20"/>
      <c r="T32" s="22"/>
      <c r="U32" s="22"/>
      <c r="V32" s="22"/>
      <c r="W32" s="14"/>
      <c r="X32" s="14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59"/>
      <c r="AV32" s="20"/>
      <c r="AW32" s="20"/>
      <c r="AX32" s="20"/>
      <c r="AY32" s="20"/>
      <c r="AZ32" s="20"/>
      <c r="BA32" s="59"/>
      <c r="BB32" s="59"/>
      <c r="BC32" s="59"/>
      <c r="BD32" s="63"/>
      <c r="BE32" s="20"/>
      <c r="BF32" s="20"/>
      <c r="BG32" s="20"/>
      <c r="BH32" s="20"/>
      <c r="BI32" s="20"/>
    </row>
    <row r="33" spans="1:61" ht="15">
      <c r="A33" s="13" t="s">
        <v>212</v>
      </c>
      <c r="B33" s="14" t="s">
        <v>102</v>
      </c>
      <c r="C33" s="14" t="s">
        <v>69</v>
      </c>
      <c r="D33" s="45" t="s">
        <v>213</v>
      </c>
      <c r="E33" s="69"/>
      <c r="F33" s="66" t="s">
        <v>214</v>
      </c>
      <c r="G33" s="21" t="s">
        <v>215</v>
      </c>
      <c r="H33" s="67">
        <v>44091</v>
      </c>
      <c r="I33" s="20" t="s">
        <v>216</v>
      </c>
      <c r="J33" s="68" t="s">
        <v>136</v>
      </c>
      <c r="K33" s="59"/>
      <c r="L33" s="68"/>
      <c r="M33" s="68"/>
      <c r="N33" s="20" t="s">
        <v>136</v>
      </c>
      <c r="O33" s="20" t="s">
        <v>136</v>
      </c>
      <c r="P33" s="59" t="s">
        <v>85</v>
      </c>
      <c r="Q33" s="20" t="s">
        <v>91</v>
      </c>
      <c r="R33" s="20" t="s">
        <v>85</v>
      </c>
      <c r="S33" s="20" t="s">
        <v>85</v>
      </c>
      <c r="T33" s="22" t="s">
        <v>85</v>
      </c>
      <c r="U33" s="22" t="s">
        <v>85</v>
      </c>
      <c r="V33" s="22" t="s">
        <v>85</v>
      </c>
      <c r="W33" s="14"/>
      <c r="X33" s="14"/>
      <c r="Y33" s="20" t="s">
        <v>85</v>
      </c>
      <c r="Z33" s="20" t="s">
        <v>85</v>
      </c>
      <c r="AA33" s="20" t="s">
        <v>84</v>
      </c>
      <c r="AB33" s="20" t="s">
        <v>84</v>
      </c>
      <c r="AC33" s="20" t="s">
        <v>84</v>
      </c>
      <c r="AD33" s="20" t="s">
        <v>85</v>
      </c>
      <c r="AE33" s="20" t="s">
        <v>84</v>
      </c>
      <c r="AF33" s="20" t="s">
        <v>84</v>
      </c>
      <c r="AG33" s="20" t="s">
        <v>84</v>
      </c>
      <c r="AH33" s="20" t="s">
        <v>84</v>
      </c>
      <c r="AI33" s="20" t="s">
        <v>84</v>
      </c>
      <c r="AJ33" s="20"/>
      <c r="AK33" s="20" t="s">
        <v>188</v>
      </c>
      <c r="AL33" s="20" t="s">
        <v>84</v>
      </c>
      <c r="AM33" s="20" t="s">
        <v>85</v>
      </c>
      <c r="AN33" s="20" t="s">
        <v>84</v>
      </c>
      <c r="AO33" s="20" t="s">
        <v>84</v>
      </c>
      <c r="AP33" s="20" t="s">
        <v>85</v>
      </c>
      <c r="AQ33" s="20" t="s">
        <v>84</v>
      </c>
      <c r="AR33" s="20" t="s">
        <v>85</v>
      </c>
      <c r="AS33" s="20" t="s">
        <v>85</v>
      </c>
      <c r="AT33" s="20" t="s">
        <v>85</v>
      </c>
      <c r="AU33" s="59" t="s">
        <v>84</v>
      </c>
      <c r="AV33" s="20" t="s">
        <v>84</v>
      </c>
      <c r="AW33" s="20" t="s">
        <v>85</v>
      </c>
      <c r="AX33" s="20"/>
      <c r="AY33" s="20"/>
      <c r="AZ33" s="20"/>
      <c r="BA33" s="59"/>
      <c r="BB33" s="59"/>
      <c r="BC33" s="59" t="s">
        <v>217</v>
      </c>
      <c r="BD33" s="42" t="s">
        <v>85</v>
      </c>
      <c r="BE33" s="20" t="s">
        <v>85</v>
      </c>
      <c r="BF33" s="20" t="s">
        <v>84</v>
      </c>
      <c r="BG33" s="20" t="s">
        <v>69</v>
      </c>
      <c r="BH33" s="20">
        <v>9</v>
      </c>
      <c r="BI33" s="20"/>
    </row>
    <row r="34" spans="1:61" ht="15">
      <c r="A34" s="13" t="s">
        <v>218</v>
      </c>
      <c r="B34" s="14" t="s">
        <v>69</v>
      </c>
      <c r="C34" s="50" t="s">
        <v>69</v>
      </c>
      <c r="D34" s="45" t="s">
        <v>219</v>
      </c>
      <c r="E34" s="69"/>
      <c r="F34" s="66"/>
      <c r="G34" s="18" t="s">
        <v>73</v>
      </c>
      <c r="H34" s="67"/>
      <c r="I34" s="20"/>
      <c r="J34" s="68"/>
      <c r="K34" s="59"/>
      <c r="L34" s="68"/>
      <c r="M34" s="68"/>
      <c r="N34" s="20"/>
      <c r="O34" s="20"/>
      <c r="P34" s="59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59"/>
      <c r="AV34" s="20"/>
      <c r="AW34" s="20"/>
      <c r="AX34" s="20"/>
      <c r="AY34" s="20"/>
      <c r="AZ34" s="20"/>
      <c r="BA34" s="35"/>
      <c r="BB34" s="35"/>
      <c r="BC34" s="59"/>
      <c r="BD34" s="59"/>
      <c r="BE34" s="20"/>
      <c r="BF34" s="20"/>
      <c r="BG34" s="20"/>
      <c r="BH34" s="20"/>
      <c r="BI34" s="20"/>
    </row>
    <row r="35" spans="1:61" ht="15">
      <c r="A35" s="13" t="s">
        <v>220</v>
      </c>
      <c r="B35" s="14" t="s">
        <v>125</v>
      </c>
      <c r="C35" s="50" t="s">
        <v>69</v>
      </c>
      <c r="D35" s="45" t="s">
        <v>221</v>
      </c>
      <c r="E35" s="69"/>
      <c r="F35" s="66"/>
      <c r="G35" s="18" t="s">
        <v>73</v>
      </c>
      <c r="H35" s="67"/>
      <c r="I35" s="20"/>
      <c r="J35" s="68"/>
      <c r="K35" s="59"/>
      <c r="L35" s="68"/>
      <c r="M35" s="68"/>
      <c r="N35" s="20"/>
      <c r="O35" s="20"/>
      <c r="P35" s="59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59"/>
      <c r="AV35" s="20"/>
      <c r="AW35" s="20"/>
      <c r="AX35" s="20"/>
      <c r="AY35" s="20"/>
      <c r="AZ35" s="20"/>
      <c r="BA35" s="35" t="s">
        <v>85</v>
      </c>
      <c r="BB35" s="35" t="s">
        <v>85</v>
      </c>
      <c r="BC35" s="59"/>
      <c r="BD35" s="59"/>
      <c r="BE35" s="20"/>
      <c r="BF35" s="20"/>
      <c r="BG35" s="20"/>
      <c r="BH35" s="20"/>
      <c r="BI35" s="20"/>
    </row>
    <row r="36" spans="1:61" ht="15">
      <c r="A36" s="13" t="s">
        <v>222</v>
      </c>
      <c r="B36" s="14" t="s">
        <v>169</v>
      </c>
      <c r="C36" s="14" t="s">
        <v>69</v>
      </c>
      <c r="D36" s="45" t="s">
        <v>223</v>
      </c>
      <c r="E36" s="69"/>
      <c r="F36" s="66"/>
      <c r="G36" s="18" t="s">
        <v>73</v>
      </c>
      <c r="H36" s="67"/>
      <c r="I36" s="20"/>
      <c r="J36" s="68"/>
      <c r="K36" s="59"/>
      <c r="L36" s="68"/>
      <c r="M36" s="68"/>
      <c r="N36" s="20"/>
      <c r="O36" s="20"/>
      <c r="P36" s="59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59"/>
      <c r="AV36" s="20"/>
      <c r="AW36" s="20"/>
      <c r="AX36" s="20"/>
      <c r="AY36" s="20"/>
      <c r="AZ36" s="20"/>
      <c r="BA36" s="59"/>
      <c r="BB36" s="59"/>
      <c r="BC36" s="59"/>
      <c r="BD36" s="59"/>
      <c r="BE36" s="20"/>
      <c r="BF36" s="20"/>
      <c r="BG36" s="20"/>
      <c r="BH36" s="20"/>
      <c r="BI36" s="20"/>
    </row>
    <row r="37" spans="1:61" ht="15">
      <c r="A37" s="13" t="s">
        <v>224</v>
      </c>
      <c r="B37" s="14" t="s">
        <v>102</v>
      </c>
      <c r="C37" s="14" t="s">
        <v>69</v>
      </c>
      <c r="D37" s="45" t="s">
        <v>225</v>
      </c>
      <c r="E37" s="69"/>
      <c r="F37" s="66"/>
      <c r="G37" s="18" t="s">
        <v>73</v>
      </c>
      <c r="H37" s="67"/>
      <c r="I37" s="20"/>
      <c r="J37" s="68"/>
      <c r="K37" s="59"/>
      <c r="L37" s="68"/>
      <c r="M37" s="68"/>
      <c r="N37" s="20"/>
      <c r="O37" s="20"/>
      <c r="P37" s="59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59"/>
      <c r="AV37" s="20"/>
      <c r="AW37" s="20"/>
      <c r="AX37" s="20"/>
      <c r="AY37" s="20"/>
      <c r="AZ37" s="20"/>
      <c r="BA37" s="59"/>
      <c r="BB37" s="59"/>
      <c r="BC37" s="59"/>
      <c r="BD37" s="59"/>
      <c r="BE37" s="20"/>
      <c r="BF37" s="20"/>
      <c r="BG37" s="20"/>
      <c r="BH37" s="20"/>
      <c r="BI37" s="20"/>
    </row>
    <row r="38" spans="1:61" ht="15">
      <c r="A38" s="13" t="s">
        <v>226</v>
      </c>
      <c r="B38" s="23" t="s">
        <v>93</v>
      </c>
      <c r="C38" s="23" t="s">
        <v>69</v>
      </c>
      <c r="D38" s="45" t="s">
        <v>227</v>
      </c>
      <c r="E38" s="69"/>
      <c r="F38" s="66" t="s">
        <v>228</v>
      </c>
      <c r="G38" s="21" t="s">
        <v>154</v>
      </c>
      <c r="H38" s="67">
        <v>43860</v>
      </c>
      <c r="I38" s="20" t="s">
        <v>229</v>
      </c>
      <c r="J38" s="68" t="s">
        <v>230</v>
      </c>
      <c r="K38" s="58" t="str">
        <f>HYPERLINK("https://howto.thec2matrix.com/c2/empire","Yes")</f>
        <v>Yes</v>
      </c>
      <c r="L38" s="68" t="s">
        <v>85</v>
      </c>
      <c r="M38" s="42" t="s">
        <v>85</v>
      </c>
      <c r="N38" s="20" t="s">
        <v>99</v>
      </c>
      <c r="O38" s="20" t="s">
        <v>117</v>
      </c>
      <c r="P38" s="58" t="str">
        <f>HYPERLINK("https://github.com/BC-SECURITY/Starkiller","Yes")</f>
        <v>Yes</v>
      </c>
      <c r="Q38" s="20" t="s">
        <v>138</v>
      </c>
      <c r="R38" s="20" t="s">
        <v>85</v>
      </c>
      <c r="S38" s="20" t="s">
        <v>85</v>
      </c>
      <c r="T38" s="48" t="s">
        <v>85</v>
      </c>
      <c r="U38" s="48" t="s">
        <v>85</v>
      </c>
      <c r="V38" s="48" t="s">
        <v>85</v>
      </c>
      <c r="W38" s="23"/>
      <c r="X38" s="23"/>
      <c r="Y38" s="20" t="s">
        <v>84</v>
      </c>
      <c r="Z38" s="20" t="s">
        <v>85</v>
      </c>
      <c r="AA38" s="20" t="s">
        <v>84</v>
      </c>
      <c r="AB38" s="20" t="s">
        <v>84</v>
      </c>
      <c r="AC38" s="20" t="s">
        <v>84</v>
      </c>
      <c r="AD38" s="20" t="s">
        <v>84</v>
      </c>
      <c r="AE38" s="20" t="s">
        <v>84</v>
      </c>
      <c r="AF38" s="20" t="s">
        <v>84</v>
      </c>
      <c r="AG38" s="20" t="s">
        <v>84</v>
      </c>
      <c r="AH38" s="20" t="s">
        <v>84</v>
      </c>
      <c r="AI38" s="20" t="s">
        <v>84</v>
      </c>
      <c r="AJ38" s="20"/>
      <c r="AK38" s="20" t="s">
        <v>188</v>
      </c>
      <c r="AL38" s="20" t="s">
        <v>84</v>
      </c>
      <c r="AM38" s="20" t="s">
        <v>85</v>
      </c>
      <c r="AN38" s="20" t="s">
        <v>85</v>
      </c>
      <c r="AO38" s="20" t="s">
        <v>85</v>
      </c>
      <c r="AP38" s="20" t="s">
        <v>85</v>
      </c>
      <c r="AQ38" s="20" t="s">
        <v>85</v>
      </c>
      <c r="AR38" s="20" t="s">
        <v>85</v>
      </c>
      <c r="AS38" s="20" t="s">
        <v>84</v>
      </c>
      <c r="AT38" s="20" t="s">
        <v>85</v>
      </c>
      <c r="AU38" s="58" t="str">
        <f>HYPERLINK("https://attack.mitre.org/software/S0363/","Yes")</f>
        <v>Yes</v>
      </c>
      <c r="AV38" s="20" t="s">
        <v>85</v>
      </c>
      <c r="AW38" s="20" t="s">
        <v>84</v>
      </c>
      <c r="AX38" s="20"/>
      <c r="AY38" s="20"/>
      <c r="AZ38" s="48" t="s">
        <v>85</v>
      </c>
      <c r="BA38" s="58" t="str">
        <f>HYPERLINK("https://community.rsa.com/community/products/netwitness/blog/2019/04/05/command-and-control-powershell-empire","Yes")</f>
        <v>Yes</v>
      </c>
      <c r="BB38" s="59"/>
      <c r="BC38" s="59" t="s">
        <v>231</v>
      </c>
      <c r="BD38" s="59"/>
      <c r="BE38" s="20" t="s">
        <v>85</v>
      </c>
      <c r="BF38" s="20" t="s">
        <v>232</v>
      </c>
      <c r="BG38" s="20">
        <v>1299</v>
      </c>
      <c r="BH38" s="20">
        <v>61</v>
      </c>
      <c r="BI38" s="20" t="s">
        <v>233</v>
      </c>
    </row>
    <row r="39" spans="1:61" ht="15">
      <c r="A39" s="13" t="s">
        <v>234</v>
      </c>
      <c r="B39" s="23" t="s">
        <v>125</v>
      </c>
      <c r="C39" s="23" t="s">
        <v>69</v>
      </c>
      <c r="D39" s="72" t="s">
        <v>235</v>
      </c>
      <c r="E39" s="61"/>
      <c r="F39" s="17"/>
      <c r="G39" s="21" t="s">
        <v>236</v>
      </c>
      <c r="H39" s="57">
        <v>43781</v>
      </c>
      <c r="I39" s="20" t="s">
        <v>237</v>
      </c>
      <c r="J39" s="20" t="s">
        <v>155</v>
      </c>
      <c r="K39" s="61"/>
      <c r="L39" s="20"/>
      <c r="M39" s="20" t="s">
        <v>85</v>
      </c>
      <c r="N39" s="20" t="s">
        <v>99</v>
      </c>
      <c r="O39" s="20" t="s">
        <v>99</v>
      </c>
      <c r="P39" s="20" t="s">
        <v>84</v>
      </c>
      <c r="Q39" s="20" t="s">
        <v>138</v>
      </c>
      <c r="R39" s="20"/>
      <c r="S39" s="20" t="s">
        <v>84</v>
      </c>
      <c r="T39" s="48" t="s">
        <v>85</v>
      </c>
      <c r="U39" s="48" t="s">
        <v>85</v>
      </c>
      <c r="V39" s="48" t="s">
        <v>85</v>
      </c>
      <c r="W39" s="23"/>
      <c r="X39" s="23"/>
      <c r="Y39" s="20" t="s">
        <v>84</v>
      </c>
      <c r="Z39" s="20" t="s">
        <v>85</v>
      </c>
      <c r="AA39" s="20" t="s">
        <v>84</v>
      </c>
      <c r="AB39" s="20" t="s">
        <v>84</v>
      </c>
      <c r="AC39" s="20" t="s">
        <v>84</v>
      </c>
      <c r="AD39" s="20" t="s">
        <v>84</v>
      </c>
      <c r="AE39" s="20" t="s">
        <v>84</v>
      </c>
      <c r="AF39" s="20" t="s">
        <v>84</v>
      </c>
      <c r="AG39" s="20" t="s">
        <v>84</v>
      </c>
      <c r="AH39" s="20" t="s">
        <v>84</v>
      </c>
      <c r="AI39" s="20" t="s">
        <v>84</v>
      </c>
      <c r="AJ39" s="20"/>
      <c r="AK39" s="20" t="s">
        <v>198</v>
      </c>
      <c r="AL39" s="20" t="s">
        <v>84</v>
      </c>
      <c r="AM39" s="20" t="s">
        <v>84</v>
      </c>
      <c r="AN39" s="20" t="s">
        <v>84</v>
      </c>
      <c r="AO39" s="20" t="s">
        <v>85</v>
      </c>
      <c r="AP39" s="20" t="s">
        <v>84</v>
      </c>
      <c r="AQ39" s="20" t="s">
        <v>84</v>
      </c>
      <c r="AR39" s="20" t="s">
        <v>84</v>
      </c>
      <c r="AS39" s="20" t="s">
        <v>84</v>
      </c>
      <c r="AT39" s="20" t="s">
        <v>84</v>
      </c>
      <c r="AU39" s="20" t="s">
        <v>84</v>
      </c>
      <c r="AV39" s="20"/>
      <c r="AW39" s="20" t="s">
        <v>84</v>
      </c>
      <c r="AX39" s="20"/>
      <c r="AY39" s="20"/>
      <c r="AZ39" s="20"/>
      <c r="BA39" s="20"/>
      <c r="BB39" s="20"/>
      <c r="BC39" s="20"/>
      <c r="BD39" s="20"/>
      <c r="BE39" s="20" t="s">
        <v>85</v>
      </c>
      <c r="BF39" s="20" t="s">
        <v>84</v>
      </c>
      <c r="BG39" s="20" t="s">
        <v>69</v>
      </c>
      <c r="BH39" s="20">
        <v>89</v>
      </c>
      <c r="BI39" s="61"/>
    </row>
    <row r="40" spans="1:61" ht="15">
      <c r="A40" s="13" t="s">
        <v>238</v>
      </c>
      <c r="B40" s="14" t="s">
        <v>102</v>
      </c>
      <c r="C40" s="14" t="s">
        <v>69</v>
      </c>
      <c r="D40" s="73" t="s">
        <v>239</v>
      </c>
      <c r="E40" s="61"/>
      <c r="F40" s="17"/>
      <c r="G40" s="18" t="s">
        <v>73</v>
      </c>
      <c r="H40" s="57"/>
      <c r="I40" s="20"/>
      <c r="J40" s="56"/>
      <c r="K40" s="59"/>
      <c r="L40" s="20"/>
      <c r="M40" s="56"/>
      <c r="N40" s="20"/>
      <c r="O40" s="20"/>
      <c r="P40" s="20"/>
      <c r="Q40" s="20"/>
      <c r="R40" s="20"/>
      <c r="S40" s="20"/>
      <c r="T40" s="48"/>
      <c r="U40" s="23"/>
      <c r="V40" s="23"/>
      <c r="W40" s="23"/>
      <c r="X40" s="23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38"/>
      <c r="BF40" s="20"/>
      <c r="BG40" s="20"/>
      <c r="BH40" s="20"/>
      <c r="BI40" s="17"/>
    </row>
    <row r="41" spans="1:61" ht="15">
      <c r="A41" s="13" t="s">
        <v>240</v>
      </c>
      <c r="B41" s="23" t="s">
        <v>93</v>
      </c>
      <c r="C41" s="23" t="s">
        <v>69</v>
      </c>
      <c r="D41" s="73" t="s">
        <v>241</v>
      </c>
      <c r="E41" s="61"/>
      <c r="F41" s="17"/>
      <c r="G41" s="21" t="s">
        <v>154</v>
      </c>
      <c r="H41" s="57">
        <v>43768</v>
      </c>
      <c r="I41" s="20" t="s">
        <v>69</v>
      </c>
      <c r="J41" s="56" t="s">
        <v>230</v>
      </c>
      <c r="K41" s="59"/>
      <c r="L41" s="20"/>
      <c r="M41" s="56"/>
      <c r="N41" s="20" t="s">
        <v>82</v>
      </c>
      <c r="O41" s="20" t="s">
        <v>82</v>
      </c>
      <c r="P41" s="20" t="s">
        <v>85</v>
      </c>
      <c r="Q41" s="20" t="s">
        <v>91</v>
      </c>
      <c r="R41" s="20"/>
      <c r="S41" s="20" t="s">
        <v>85</v>
      </c>
      <c r="T41" s="48" t="s">
        <v>85</v>
      </c>
      <c r="U41" s="23" t="s">
        <v>84</v>
      </c>
      <c r="V41" s="23" t="s">
        <v>84</v>
      </c>
      <c r="W41" s="23"/>
      <c r="X41" s="23"/>
      <c r="Y41" s="20" t="s">
        <v>85</v>
      </c>
      <c r="Z41" s="20" t="s">
        <v>85</v>
      </c>
      <c r="AA41" s="20" t="s">
        <v>84</v>
      </c>
      <c r="AB41" s="20" t="s">
        <v>84</v>
      </c>
      <c r="AC41" s="20" t="s">
        <v>84</v>
      </c>
      <c r="AD41" s="20" t="s">
        <v>84</v>
      </c>
      <c r="AE41" s="20" t="s">
        <v>84</v>
      </c>
      <c r="AF41" s="20" t="s">
        <v>84</v>
      </c>
      <c r="AG41" s="20" t="s">
        <v>84</v>
      </c>
      <c r="AH41" s="20" t="s">
        <v>84</v>
      </c>
      <c r="AI41" s="20" t="s">
        <v>84</v>
      </c>
      <c r="AJ41" s="20"/>
      <c r="AK41" s="20" t="s">
        <v>242</v>
      </c>
      <c r="AL41" s="20" t="s">
        <v>84</v>
      </c>
      <c r="AM41" s="20" t="s">
        <v>85</v>
      </c>
      <c r="AN41" s="20" t="s">
        <v>84</v>
      </c>
      <c r="AO41" s="20" t="s">
        <v>85</v>
      </c>
      <c r="AP41" s="20" t="s">
        <v>85</v>
      </c>
      <c r="AQ41" s="20" t="s">
        <v>84</v>
      </c>
      <c r="AR41" s="20" t="s">
        <v>85</v>
      </c>
      <c r="AS41" s="20" t="s">
        <v>84</v>
      </c>
      <c r="AT41" s="20" t="s">
        <v>85</v>
      </c>
      <c r="AU41" s="20" t="s">
        <v>84</v>
      </c>
      <c r="AV41" s="20"/>
      <c r="AW41" s="20" t="s">
        <v>85</v>
      </c>
      <c r="AX41" s="20"/>
      <c r="AY41" s="20"/>
      <c r="AZ41" s="20"/>
      <c r="BA41" s="20"/>
      <c r="BB41" s="20"/>
      <c r="BC41" s="20"/>
      <c r="BD41" s="20"/>
      <c r="BE41" s="38" t="s">
        <v>84</v>
      </c>
      <c r="BF41" s="20" t="s">
        <v>243</v>
      </c>
      <c r="BG41" s="20">
        <v>203</v>
      </c>
      <c r="BH41" s="20">
        <v>38</v>
      </c>
      <c r="BI41" s="17"/>
    </row>
    <row r="42" spans="1:61" ht="15">
      <c r="A42" s="13" t="s">
        <v>244</v>
      </c>
      <c r="B42" s="23" t="s">
        <v>125</v>
      </c>
      <c r="C42" s="23" t="s">
        <v>69</v>
      </c>
      <c r="D42" s="61" t="s">
        <v>245</v>
      </c>
      <c r="E42" s="74"/>
      <c r="F42" s="75"/>
      <c r="G42" s="21" t="s">
        <v>154</v>
      </c>
      <c r="H42" s="57">
        <v>43781</v>
      </c>
      <c r="I42" s="20" t="s">
        <v>196</v>
      </c>
      <c r="J42" s="20" t="s">
        <v>155</v>
      </c>
      <c r="K42" s="61"/>
      <c r="L42" s="20"/>
      <c r="M42" s="20"/>
      <c r="N42" s="20" t="s">
        <v>99</v>
      </c>
      <c r="O42" s="20" t="s">
        <v>148</v>
      </c>
      <c r="P42" s="20" t="s">
        <v>84</v>
      </c>
      <c r="Q42" s="20" t="s">
        <v>111</v>
      </c>
      <c r="R42" s="20"/>
      <c r="S42" s="20" t="s">
        <v>84</v>
      </c>
      <c r="T42" s="48" t="s">
        <v>85</v>
      </c>
      <c r="U42" s="23" t="s">
        <v>84</v>
      </c>
      <c r="V42" s="23" t="s">
        <v>84</v>
      </c>
      <c r="W42" s="23"/>
      <c r="X42" s="23"/>
      <c r="Y42" s="20" t="s">
        <v>84</v>
      </c>
      <c r="Z42" s="20" t="s">
        <v>85</v>
      </c>
      <c r="AA42" s="20" t="s">
        <v>84</v>
      </c>
      <c r="AB42" s="20" t="s">
        <v>84</v>
      </c>
      <c r="AC42" s="20" t="s">
        <v>84</v>
      </c>
      <c r="AD42" s="20" t="s">
        <v>84</v>
      </c>
      <c r="AE42" s="20" t="s">
        <v>84</v>
      </c>
      <c r="AF42" s="20" t="s">
        <v>84</v>
      </c>
      <c r="AG42" s="20" t="s">
        <v>84</v>
      </c>
      <c r="AH42" s="20" t="s">
        <v>84</v>
      </c>
      <c r="AI42" s="20" t="s">
        <v>84</v>
      </c>
      <c r="AJ42" s="20"/>
      <c r="AK42" s="20" t="s">
        <v>100</v>
      </c>
      <c r="AL42" s="20" t="s">
        <v>84</v>
      </c>
      <c r="AM42" s="20" t="s">
        <v>84</v>
      </c>
      <c r="AN42" s="20" t="s">
        <v>84</v>
      </c>
      <c r="AO42" s="20" t="s">
        <v>84</v>
      </c>
      <c r="AP42" s="20" t="s">
        <v>84</v>
      </c>
      <c r="AQ42" s="20" t="s">
        <v>84</v>
      </c>
      <c r="AR42" s="20" t="s">
        <v>84</v>
      </c>
      <c r="AS42" s="20" t="s">
        <v>84</v>
      </c>
      <c r="AT42" s="20" t="s">
        <v>84</v>
      </c>
      <c r="AU42" s="20" t="s">
        <v>84</v>
      </c>
      <c r="AV42" s="20"/>
      <c r="AW42" s="20" t="s">
        <v>84</v>
      </c>
      <c r="AX42" s="20"/>
      <c r="AY42" s="20"/>
      <c r="AZ42" s="20"/>
      <c r="BA42" s="20"/>
      <c r="BB42" s="20"/>
      <c r="BC42" s="20"/>
      <c r="BD42" s="20"/>
      <c r="BE42" s="20" t="s">
        <v>85</v>
      </c>
      <c r="BF42" s="20" t="s">
        <v>84</v>
      </c>
      <c r="BG42" s="20" t="s">
        <v>69</v>
      </c>
      <c r="BH42" s="20">
        <v>1</v>
      </c>
      <c r="BI42" s="17" t="s">
        <v>246</v>
      </c>
    </row>
    <row r="43" spans="1:61" ht="15">
      <c r="A43" s="13" t="s">
        <v>247</v>
      </c>
      <c r="B43" s="23" t="s">
        <v>125</v>
      </c>
      <c r="C43" s="14" t="s">
        <v>69</v>
      </c>
      <c r="D43" s="45" t="s">
        <v>248</v>
      </c>
      <c r="E43" s="20"/>
      <c r="F43" s="17" t="s">
        <v>249</v>
      </c>
      <c r="G43" s="21" t="s">
        <v>154</v>
      </c>
      <c r="H43" s="19">
        <v>43872</v>
      </c>
      <c r="I43" s="20" t="s">
        <v>250</v>
      </c>
      <c r="J43" s="20" t="s">
        <v>155</v>
      </c>
      <c r="K43" s="65"/>
      <c r="L43" s="20"/>
      <c r="M43" s="20" t="s">
        <v>85</v>
      </c>
      <c r="N43" s="20" t="s">
        <v>99</v>
      </c>
      <c r="O43" s="20" t="s">
        <v>251</v>
      </c>
      <c r="P43" s="20" t="s">
        <v>85</v>
      </c>
      <c r="Q43" s="20" t="s">
        <v>91</v>
      </c>
      <c r="R43" s="20"/>
      <c r="S43" s="20" t="s">
        <v>84</v>
      </c>
      <c r="T43" s="48" t="s">
        <v>85</v>
      </c>
      <c r="U43" s="23" t="s">
        <v>84</v>
      </c>
      <c r="V43" s="23" t="s">
        <v>84</v>
      </c>
      <c r="W43" s="23"/>
      <c r="X43" s="23"/>
      <c r="Y43" s="20" t="s">
        <v>84</v>
      </c>
      <c r="Z43" s="20" t="s">
        <v>85</v>
      </c>
      <c r="AA43" s="20" t="s">
        <v>84</v>
      </c>
      <c r="AB43" s="20" t="s">
        <v>84</v>
      </c>
      <c r="AC43" s="20" t="s">
        <v>84</v>
      </c>
      <c r="AD43" s="20" t="s">
        <v>84</v>
      </c>
      <c r="AE43" s="20" t="s">
        <v>84</v>
      </c>
      <c r="AF43" s="20" t="s">
        <v>84</v>
      </c>
      <c r="AG43" s="20" t="s">
        <v>84</v>
      </c>
      <c r="AH43" s="20" t="s">
        <v>84</v>
      </c>
      <c r="AI43" s="20" t="s">
        <v>84</v>
      </c>
      <c r="AJ43" s="20"/>
      <c r="AK43" s="20" t="s">
        <v>100</v>
      </c>
      <c r="AL43" s="20" t="s">
        <v>84</v>
      </c>
      <c r="AM43" s="20" t="s">
        <v>84</v>
      </c>
      <c r="AN43" s="20" t="s">
        <v>84</v>
      </c>
      <c r="AO43" s="20" t="s">
        <v>85</v>
      </c>
      <c r="AP43" s="20" t="s">
        <v>84</v>
      </c>
      <c r="AQ43" s="20" t="s">
        <v>84</v>
      </c>
      <c r="AR43" s="20" t="s">
        <v>85</v>
      </c>
      <c r="AS43" s="20" t="s">
        <v>84</v>
      </c>
      <c r="AT43" s="20" t="s">
        <v>84</v>
      </c>
      <c r="AU43" s="20" t="s">
        <v>84</v>
      </c>
      <c r="AV43" s="20"/>
      <c r="AW43" s="20" t="s">
        <v>85</v>
      </c>
      <c r="AX43" s="20"/>
      <c r="AY43" s="20"/>
      <c r="AZ43" s="20"/>
      <c r="BA43" s="20"/>
      <c r="BB43" s="20"/>
      <c r="BC43" s="20"/>
      <c r="BD43" s="20"/>
      <c r="BE43" s="20" t="s">
        <v>85</v>
      </c>
      <c r="BF43" s="20" t="s">
        <v>252</v>
      </c>
      <c r="BG43" s="20" t="s">
        <v>69</v>
      </c>
      <c r="BH43" s="20">
        <v>3</v>
      </c>
      <c r="BI43" s="17"/>
    </row>
    <row r="44" spans="1:61" ht="15">
      <c r="A44" s="13" t="s">
        <v>253</v>
      </c>
      <c r="B44" s="14" t="s">
        <v>69</v>
      </c>
      <c r="C44" s="14" t="s">
        <v>69</v>
      </c>
      <c r="D44" s="76" t="s">
        <v>254</v>
      </c>
      <c r="E44" s="74"/>
      <c r="F44" s="17" t="s">
        <v>255</v>
      </c>
      <c r="G44" s="18" t="s">
        <v>73</v>
      </c>
      <c r="H44" s="57"/>
      <c r="I44" s="20"/>
      <c r="J44" s="20"/>
      <c r="K44" s="61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59"/>
      <c r="BB44" s="59"/>
      <c r="BC44" s="59"/>
      <c r="BD44" s="59"/>
      <c r="BE44" s="20"/>
      <c r="BF44" s="20"/>
      <c r="BG44" s="20"/>
      <c r="BH44" s="20"/>
      <c r="BI44" s="17" t="s">
        <v>256</v>
      </c>
    </row>
    <row r="45" spans="1:61" ht="15">
      <c r="A45" s="13" t="s">
        <v>257</v>
      </c>
      <c r="B45" s="14" t="s">
        <v>258</v>
      </c>
      <c r="C45" s="14" t="s">
        <v>69</v>
      </c>
      <c r="D45" s="76" t="s">
        <v>259</v>
      </c>
      <c r="E45" s="74"/>
      <c r="F45" s="17" t="s">
        <v>260</v>
      </c>
      <c r="G45" s="18" t="s">
        <v>73</v>
      </c>
      <c r="H45" s="57"/>
      <c r="I45" s="20"/>
      <c r="J45" s="20"/>
      <c r="K45" s="61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59"/>
      <c r="BB45" s="59"/>
      <c r="BC45" s="59"/>
      <c r="BD45" s="59"/>
      <c r="BE45" s="71" t="s">
        <v>84</v>
      </c>
      <c r="BF45" s="20"/>
      <c r="BG45" s="20"/>
      <c r="BH45" s="20"/>
      <c r="BI45" s="61"/>
    </row>
    <row r="46" spans="1:61" ht="15">
      <c r="A46" s="13" t="s">
        <v>261</v>
      </c>
      <c r="B46" s="14" t="s">
        <v>102</v>
      </c>
      <c r="C46" s="14" t="s">
        <v>69</v>
      </c>
      <c r="D46" s="76" t="s">
        <v>262</v>
      </c>
      <c r="E46" s="74"/>
      <c r="F46" s="17"/>
      <c r="G46" s="18" t="s">
        <v>73</v>
      </c>
      <c r="H46" s="57"/>
      <c r="I46" s="20"/>
      <c r="J46" s="20"/>
      <c r="K46" s="61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59"/>
      <c r="BB46" s="59"/>
      <c r="BC46" s="59"/>
      <c r="BD46" s="59"/>
      <c r="BE46" s="20"/>
      <c r="BF46" s="20"/>
      <c r="BG46" s="20"/>
      <c r="BH46" s="20"/>
      <c r="BI46" s="61"/>
    </row>
    <row r="47" spans="1:61" ht="15">
      <c r="A47" s="13" t="s">
        <v>263</v>
      </c>
      <c r="B47" s="14" t="s">
        <v>69</v>
      </c>
      <c r="C47" s="14" t="s">
        <v>69</v>
      </c>
      <c r="D47" s="76" t="s">
        <v>264</v>
      </c>
      <c r="E47" s="74"/>
      <c r="F47" s="17" t="s">
        <v>265</v>
      </c>
      <c r="G47" s="18" t="s">
        <v>73</v>
      </c>
      <c r="H47" s="57"/>
      <c r="I47" s="20"/>
      <c r="J47" s="20"/>
      <c r="K47" s="61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59"/>
      <c r="BB47" s="59"/>
      <c r="BC47" s="59"/>
      <c r="BD47" s="59"/>
      <c r="BE47" s="20"/>
      <c r="BF47" s="20"/>
      <c r="BG47" s="20"/>
      <c r="BH47" s="20"/>
      <c r="BI47" s="61"/>
    </row>
    <row r="48" spans="1:61" ht="15">
      <c r="A48" s="13" t="s">
        <v>266</v>
      </c>
      <c r="B48" s="23" t="s">
        <v>125</v>
      </c>
      <c r="C48" s="23" t="s">
        <v>69</v>
      </c>
      <c r="D48" s="76" t="s">
        <v>267</v>
      </c>
      <c r="E48" s="74"/>
      <c r="F48" s="17" t="s">
        <v>268</v>
      </c>
      <c r="G48" s="21" t="s">
        <v>236</v>
      </c>
      <c r="H48" s="57">
        <v>43769</v>
      </c>
      <c r="I48" s="20">
        <v>1.6</v>
      </c>
      <c r="J48" s="20" t="s">
        <v>81</v>
      </c>
      <c r="K48" s="61"/>
      <c r="L48" s="20"/>
      <c r="M48" s="20" t="s">
        <v>85</v>
      </c>
      <c r="N48" s="20" t="s">
        <v>90</v>
      </c>
      <c r="O48" s="20" t="s">
        <v>90</v>
      </c>
      <c r="P48" s="20" t="s">
        <v>84</v>
      </c>
      <c r="Q48" s="20" t="s">
        <v>111</v>
      </c>
      <c r="R48" s="20"/>
      <c r="S48" s="20" t="s">
        <v>84</v>
      </c>
      <c r="T48" s="48" t="s">
        <v>85</v>
      </c>
      <c r="U48" s="48" t="s">
        <v>85</v>
      </c>
      <c r="V48" s="48" t="s">
        <v>85</v>
      </c>
      <c r="W48" s="23"/>
      <c r="X48" s="23"/>
      <c r="Y48" s="20" t="s">
        <v>84</v>
      </c>
      <c r="Z48" s="20" t="s">
        <v>84</v>
      </c>
      <c r="AA48" s="20" t="s">
        <v>84</v>
      </c>
      <c r="AB48" s="20" t="s">
        <v>84</v>
      </c>
      <c r="AC48" s="20" t="s">
        <v>85</v>
      </c>
      <c r="AD48" s="20" t="s">
        <v>85</v>
      </c>
      <c r="AE48" s="20" t="s">
        <v>84</v>
      </c>
      <c r="AF48" s="20" t="s">
        <v>84</v>
      </c>
      <c r="AG48" s="20" t="s">
        <v>84</v>
      </c>
      <c r="AH48" s="20" t="s">
        <v>84</v>
      </c>
      <c r="AI48" s="20" t="s">
        <v>84</v>
      </c>
      <c r="AJ48" s="20"/>
      <c r="AK48" s="20" t="s">
        <v>100</v>
      </c>
      <c r="AL48" s="20" t="s">
        <v>84</v>
      </c>
      <c r="AM48" s="20" t="s">
        <v>84</v>
      </c>
      <c r="AN48" s="20" t="s">
        <v>84</v>
      </c>
      <c r="AO48" s="20" t="s">
        <v>84</v>
      </c>
      <c r="AP48" s="20" t="s">
        <v>85</v>
      </c>
      <c r="AQ48" s="20" t="s">
        <v>84</v>
      </c>
      <c r="AR48" s="20" t="s">
        <v>84</v>
      </c>
      <c r="AS48" s="20" t="s">
        <v>84</v>
      </c>
      <c r="AT48" s="20" t="s">
        <v>84</v>
      </c>
      <c r="AU48" s="20" t="s">
        <v>84</v>
      </c>
      <c r="AV48" s="20"/>
      <c r="AW48" s="20" t="s">
        <v>84</v>
      </c>
      <c r="AX48" s="20"/>
      <c r="AY48" s="20"/>
      <c r="AZ48" s="20"/>
      <c r="BA48" s="58" t="str">
        <f>HYPERLINK("https://community.rsa.com/community/products/netwitness/blog/2020/01/12/using-rsa-netwitness-to-detect-cc-godoh","Yes")</f>
        <v>Yes</v>
      </c>
      <c r="BB48" s="59"/>
      <c r="BC48" s="59"/>
      <c r="BD48" s="59"/>
      <c r="BE48" s="20" t="s">
        <v>85</v>
      </c>
      <c r="BF48" s="20" t="s">
        <v>84</v>
      </c>
      <c r="BG48" s="20" t="s">
        <v>69</v>
      </c>
      <c r="BH48" s="20">
        <v>1</v>
      </c>
      <c r="BI48" s="61"/>
    </row>
    <row r="49" spans="1:61" ht="15">
      <c r="A49" s="13" t="s">
        <v>269</v>
      </c>
      <c r="B49" s="14" t="s">
        <v>102</v>
      </c>
      <c r="C49" s="14" t="s">
        <v>69</v>
      </c>
      <c r="D49" s="61" t="s">
        <v>270</v>
      </c>
      <c r="E49" s="74"/>
      <c r="F49" s="17"/>
      <c r="G49" s="18" t="s">
        <v>73</v>
      </c>
      <c r="H49" s="19"/>
      <c r="I49" s="20"/>
      <c r="J49" s="20"/>
      <c r="K49" s="61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59"/>
      <c r="BB49" s="59"/>
      <c r="BC49" s="59"/>
      <c r="BD49" s="59"/>
      <c r="BE49" s="71"/>
      <c r="BF49" s="20"/>
      <c r="BG49" s="20"/>
      <c r="BH49" s="20"/>
      <c r="BI49" s="17"/>
    </row>
    <row r="50" spans="1:61" ht="15">
      <c r="A50" s="13" t="s">
        <v>271</v>
      </c>
      <c r="B50" s="23" t="s">
        <v>69</v>
      </c>
      <c r="C50" s="23" t="s">
        <v>69</v>
      </c>
      <c r="D50" s="61" t="s">
        <v>272</v>
      </c>
      <c r="E50" s="74"/>
      <c r="F50" s="17"/>
      <c r="G50" s="18" t="s">
        <v>73</v>
      </c>
      <c r="H50" s="19"/>
      <c r="I50" s="20"/>
      <c r="J50" s="20"/>
      <c r="K50" s="61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59"/>
      <c r="BB50" s="59"/>
      <c r="BC50" s="59"/>
      <c r="BD50" s="59"/>
      <c r="BE50" s="71" t="s">
        <v>84</v>
      </c>
      <c r="BF50" s="20"/>
      <c r="BG50" s="20"/>
      <c r="BH50" s="20"/>
      <c r="BI50" s="17"/>
    </row>
    <row r="51" spans="1:61" ht="15">
      <c r="A51" s="13" t="s">
        <v>273</v>
      </c>
      <c r="B51" s="23" t="s">
        <v>125</v>
      </c>
      <c r="C51" s="14" t="s">
        <v>69</v>
      </c>
      <c r="D51" s="61" t="s">
        <v>274</v>
      </c>
      <c r="E51" s="74"/>
      <c r="F51" s="17" t="s">
        <v>275</v>
      </c>
      <c r="G51" s="17" t="s">
        <v>275</v>
      </c>
      <c r="H51" s="19">
        <v>44440</v>
      </c>
      <c r="I51" s="20" t="s">
        <v>250</v>
      </c>
      <c r="J51" s="20"/>
      <c r="K51" s="61"/>
      <c r="L51" s="20" t="s">
        <v>84</v>
      </c>
      <c r="M51" s="20" t="s">
        <v>84</v>
      </c>
      <c r="N51" s="20" t="s">
        <v>99</v>
      </c>
      <c r="O51" s="20" t="s">
        <v>110</v>
      </c>
      <c r="P51" s="20" t="s">
        <v>84</v>
      </c>
      <c r="Q51" s="20" t="s">
        <v>111</v>
      </c>
      <c r="R51" s="20" t="s">
        <v>84</v>
      </c>
      <c r="S51" s="20" t="s">
        <v>84</v>
      </c>
      <c r="T51" s="20" t="s">
        <v>85</v>
      </c>
      <c r="U51" s="20" t="s">
        <v>84</v>
      </c>
      <c r="V51" s="20" t="s">
        <v>84</v>
      </c>
      <c r="W51" s="20"/>
      <c r="X51" s="20"/>
      <c r="Y51" s="20" t="s">
        <v>84</v>
      </c>
      <c r="Z51" s="20" t="s">
        <v>85</v>
      </c>
      <c r="AA51" s="20" t="s">
        <v>84</v>
      </c>
      <c r="AB51" s="20" t="s">
        <v>84</v>
      </c>
      <c r="AC51" s="20" t="s">
        <v>85</v>
      </c>
      <c r="AD51" s="20" t="s">
        <v>84</v>
      </c>
      <c r="AE51" s="20" t="s">
        <v>84</v>
      </c>
      <c r="AF51" s="20" t="s">
        <v>84</v>
      </c>
      <c r="AG51" s="20" t="s">
        <v>84</v>
      </c>
      <c r="AH51" s="20" t="s">
        <v>84</v>
      </c>
      <c r="AI51" s="20" t="s">
        <v>84</v>
      </c>
      <c r="AJ51" s="20" t="s">
        <v>84</v>
      </c>
      <c r="AK51" s="20" t="s">
        <v>84</v>
      </c>
      <c r="AL51" s="20" t="s">
        <v>84</v>
      </c>
      <c r="AM51" s="20" t="s">
        <v>85</v>
      </c>
      <c r="AN51" s="20" t="s">
        <v>84</v>
      </c>
      <c r="AO51" s="20" t="s">
        <v>85</v>
      </c>
      <c r="AP51" s="20" t="s">
        <v>85</v>
      </c>
      <c r="AQ51" s="20" t="s">
        <v>84</v>
      </c>
      <c r="AR51" s="20" t="s">
        <v>84</v>
      </c>
      <c r="AS51" s="20" t="s">
        <v>84</v>
      </c>
      <c r="AT51" s="20" t="s">
        <v>84</v>
      </c>
      <c r="AU51" s="20" t="s">
        <v>84</v>
      </c>
      <c r="AV51" s="20" t="s">
        <v>84</v>
      </c>
      <c r="AW51" s="20" t="s">
        <v>84</v>
      </c>
      <c r="AX51" s="20"/>
      <c r="AY51" s="20"/>
      <c r="AZ51" s="20"/>
      <c r="BA51" s="59"/>
      <c r="BB51" s="59"/>
      <c r="BC51" s="59"/>
      <c r="BD51" s="59"/>
      <c r="BE51" s="20" t="s">
        <v>85</v>
      </c>
      <c r="BF51" s="20" t="s">
        <v>84</v>
      </c>
      <c r="BG51" s="20" t="s">
        <v>69</v>
      </c>
      <c r="BH51" s="20">
        <v>0</v>
      </c>
      <c r="BI51" s="17" t="s">
        <v>276</v>
      </c>
    </row>
    <row r="52" spans="1:61" ht="15">
      <c r="A52" s="13" t="s">
        <v>277</v>
      </c>
      <c r="B52" s="23" t="s">
        <v>125</v>
      </c>
      <c r="C52" s="14" t="s">
        <v>69</v>
      </c>
      <c r="D52" s="61" t="s">
        <v>278</v>
      </c>
      <c r="E52" s="74"/>
      <c r="F52" s="17" t="s">
        <v>279</v>
      </c>
      <c r="G52" s="18" t="s">
        <v>73</v>
      </c>
      <c r="H52" s="19"/>
      <c r="I52" s="20"/>
      <c r="J52" s="20"/>
      <c r="K52" s="61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3"/>
      <c r="W52" s="23"/>
      <c r="X52" s="23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59"/>
      <c r="BB52" s="59"/>
      <c r="BC52" s="59"/>
      <c r="BD52" s="59"/>
      <c r="BE52" s="20"/>
      <c r="BF52" s="20"/>
      <c r="BG52" s="20"/>
      <c r="BH52" s="20"/>
      <c r="BI52" s="17" t="s">
        <v>280</v>
      </c>
    </row>
    <row r="53" spans="1:61" ht="15">
      <c r="A53" s="13" t="s">
        <v>281</v>
      </c>
      <c r="B53" s="14" t="s">
        <v>69</v>
      </c>
      <c r="C53" s="14" t="s">
        <v>69</v>
      </c>
      <c r="D53" s="61" t="s">
        <v>282</v>
      </c>
      <c r="E53" s="74"/>
      <c r="F53" s="17" t="s">
        <v>283</v>
      </c>
      <c r="G53" s="18" t="s">
        <v>73</v>
      </c>
      <c r="H53" s="19"/>
      <c r="I53" s="20"/>
      <c r="J53" s="20"/>
      <c r="K53" s="61"/>
      <c r="L53" s="20"/>
      <c r="M53" s="20"/>
      <c r="N53" s="20"/>
      <c r="O53" s="20"/>
      <c r="P53" s="20"/>
      <c r="Q53" s="20"/>
      <c r="R53" s="20"/>
      <c r="S53" s="20"/>
      <c r="T53" s="48"/>
      <c r="U53" s="23"/>
      <c r="V53" s="23"/>
      <c r="W53" s="23"/>
      <c r="X53" s="23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59"/>
      <c r="BB53" s="59"/>
      <c r="BC53" s="59"/>
      <c r="BD53" s="59"/>
      <c r="BE53" s="20"/>
      <c r="BF53" s="20"/>
      <c r="BG53" s="20"/>
      <c r="BH53" s="20"/>
      <c r="BI53" s="17"/>
    </row>
    <row r="54" spans="1:61" ht="15">
      <c r="A54" s="13" t="s">
        <v>284</v>
      </c>
      <c r="B54" s="14" t="s">
        <v>102</v>
      </c>
      <c r="C54" s="14" t="s">
        <v>69</v>
      </c>
      <c r="D54" s="76" t="s">
        <v>285</v>
      </c>
      <c r="E54" s="74"/>
      <c r="F54" s="75"/>
      <c r="G54" s="21" t="s">
        <v>165</v>
      </c>
      <c r="H54" s="19">
        <v>43914</v>
      </c>
      <c r="I54" s="20" t="s">
        <v>196</v>
      </c>
      <c r="J54" s="20" t="s">
        <v>286</v>
      </c>
      <c r="K54" s="61"/>
      <c r="L54" s="20"/>
      <c r="M54" s="20"/>
      <c r="N54" s="20" t="s">
        <v>99</v>
      </c>
      <c r="O54" s="20" t="s">
        <v>110</v>
      </c>
      <c r="P54" s="20" t="s">
        <v>84</v>
      </c>
      <c r="Q54" s="20" t="s">
        <v>111</v>
      </c>
      <c r="R54" s="20"/>
      <c r="S54" s="20" t="s">
        <v>84</v>
      </c>
      <c r="T54" s="48" t="s">
        <v>85</v>
      </c>
      <c r="U54" s="23" t="s">
        <v>84</v>
      </c>
      <c r="V54" s="23" t="s">
        <v>84</v>
      </c>
      <c r="W54" s="23"/>
      <c r="X54" s="23"/>
      <c r="Y54" s="20" t="s">
        <v>84</v>
      </c>
      <c r="Z54" s="20" t="s">
        <v>85</v>
      </c>
      <c r="AA54" s="20" t="s">
        <v>84</v>
      </c>
      <c r="AB54" s="20" t="s">
        <v>84</v>
      </c>
      <c r="AC54" s="20" t="s">
        <v>84</v>
      </c>
      <c r="AD54" s="20" t="s">
        <v>84</v>
      </c>
      <c r="AE54" s="20" t="s">
        <v>84</v>
      </c>
      <c r="AF54" s="20" t="s">
        <v>84</v>
      </c>
      <c r="AG54" s="20" t="s">
        <v>84</v>
      </c>
      <c r="AH54" s="20" t="s">
        <v>84</v>
      </c>
      <c r="AI54" s="20" t="s">
        <v>84</v>
      </c>
      <c r="AJ54" s="20"/>
      <c r="AK54" s="20" t="s">
        <v>100</v>
      </c>
      <c r="AL54" s="20" t="s">
        <v>84</v>
      </c>
      <c r="AM54" s="20" t="s">
        <v>85</v>
      </c>
      <c r="AN54" s="20" t="s">
        <v>84</v>
      </c>
      <c r="AO54" s="20" t="s">
        <v>85</v>
      </c>
      <c r="AP54" s="20" t="s">
        <v>85</v>
      </c>
      <c r="AQ54" s="20" t="s">
        <v>84</v>
      </c>
      <c r="AR54" s="20" t="s">
        <v>84</v>
      </c>
      <c r="AS54" s="20" t="s">
        <v>84</v>
      </c>
      <c r="AT54" s="20" t="s">
        <v>85</v>
      </c>
      <c r="AU54" s="20" t="s">
        <v>84</v>
      </c>
      <c r="AV54" s="20"/>
      <c r="AW54" s="20" t="s">
        <v>84</v>
      </c>
      <c r="AX54" s="20"/>
      <c r="AY54" s="20"/>
      <c r="AZ54" s="20"/>
      <c r="BA54" s="58" t="str">
        <f>HYPERLINK("https://community.rsa.com/community/products/netwitness/blog/2020/04/01/using-rsa-netwitness-to-detect-http-asynchronous-reverse-shell-hars","Yes")</f>
        <v>Yes</v>
      </c>
      <c r="BB54" s="59"/>
      <c r="BC54" s="59"/>
      <c r="BD54" s="59"/>
      <c r="BE54" s="20" t="s">
        <v>85</v>
      </c>
      <c r="BF54" s="20" t="s">
        <v>84</v>
      </c>
      <c r="BG54" s="20" t="s">
        <v>69</v>
      </c>
      <c r="BH54" s="20">
        <v>2</v>
      </c>
      <c r="BI54" s="17"/>
    </row>
    <row r="55" spans="1:61" ht="15">
      <c r="A55" s="13" t="s">
        <v>287</v>
      </c>
      <c r="B55" s="49" t="s">
        <v>133</v>
      </c>
      <c r="C55" s="23" t="s">
        <v>288</v>
      </c>
      <c r="D55" s="61" t="s">
        <v>289</v>
      </c>
      <c r="E55" s="76" t="s">
        <v>290</v>
      </c>
      <c r="F55" s="17"/>
      <c r="G55" s="18" t="s">
        <v>73</v>
      </c>
      <c r="H55" s="57"/>
      <c r="I55" s="20"/>
      <c r="J55" s="20"/>
      <c r="K55" s="59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17"/>
    </row>
    <row r="56" spans="1:61" ht="15">
      <c r="A56" s="13" t="s">
        <v>291</v>
      </c>
      <c r="B56" s="14" t="s">
        <v>292</v>
      </c>
      <c r="C56" s="14" t="s">
        <v>69</v>
      </c>
      <c r="D56" s="61" t="s">
        <v>293</v>
      </c>
      <c r="E56" s="76"/>
      <c r="F56" s="17" t="s">
        <v>294</v>
      </c>
      <c r="G56" s="18" t="s">
        <v>73</v>
      </c>
      <c r="H56" s="19">
        <v>44836</v>
      </c>
      <c r="I56" s="20"/>
      <c r="J56" s="20"/>
      <c r="K56" s="59"/>
      <c r="L56" s="20"/>
      <c r="M56" s="20"/>
      <c r="N56" s="20" t="s">
        <v>136</v>
      </c>
      <c r="O56" s="20" t="s">
        <v>175</v>
      </c>
      <c r="P56" s="20" t="s">
        <v>85</v>
      </c>
      <c r="Q56" s="20" t="s">
        <v>138</v>
      </c>
      <c r="R56" s="20" t="s">
        <v>85</v>
      </c>
      <c r="S56" s="20" t="s">
        <v>85</v>
      </c>
      <c r="T56" s="20" t="s">
        <v>85</v>
      </c>
      <c r="U56" s="20" t="s">
        <v>85</v>
      </c>
      <c r="V56" s="20" t="s">
        <v>84</v>
      </c>
      <c r="W56" s="20"/>
      <c r="X56" s="20"/>
      <c r="Y56" s="20" t="s">
        <v>84</v>
      </c>
      <c r="Z56" s="20" t="s">
        <v>85</v>
      </c>
      <c r="AA56" s="20" t="s">
        <v>84</v>
      </c>
      <c r="AB56" s="20" t="s">
        <v>84</v>
      </c>
      <c r="AC56" s="20" t="s">
        <v>84</v>
      </c>
      <c r="AD56" s="20" t="s">
        <v>84</v>
      </c>
      <c r="AE56" s="20" t="s">
        <v>84</v>
      </c>
      <c r="AF56" s="20" t="s">
        <v>84</v>
      </c>
      <c r="AG56" s="20" t="s">
        <v>84</v>
      </c>
      <c r="AH56" s="20" t="s">
        <v>84</v>
      </c>
      <c r="AI56" s="20" t="s">
        <v>84</v>
      </c>
      <c r="AJ56" s="20" t="s">
        <v>84</v>
      </c>
      <c r="AK56" s="20" t="s">
        <v>100</v>
      </c>
      <c r="AL56" s="20" t="s">
        <v>84</v>
      </c>
      <c r="AM56" s="20" t="s">
        <v>85</v>
      </c>
      <c r="AN56" s="20" t="s">
        <v>85</v>
      </c>
      <c r="AO56" s="20" t="s">
        <v>85</v>
      </c>
      <c r="AP56" s="20" t="s">
        <v>85</v>
      </c>
      <c r="AQ56" s="20" t="s">
        <v>85</v>
      </c>
      <c r="AR56" s="20" t="s">
        <v>85</v>
      </c>
      <c r="AS56" s="20" t="s">
        <v>85</v>
      </c>
      <c r="AT56" s="20" t="s">
        <v>85</v>
      </c>
      <c r="AU56" s="42" t="s">
        <v>85</v>
      </c>
      <c r="AV56" s="20" t="s">
        <v>84</v>
      </c>
      <c r="AW56" s="20" t="s">
        <v>84</v>
      </c>
      <c r="AX56" s="20" t="s">
        <v>85</v>
      </c>
      <c r="AY56" s="20"/>
      <c r="AZ56" s="20" t="s">
        <v>85</v>
      </c>
      <c r="BA56" s="20"/>
      <c r="BB56" s="20"/>
      <c r="BC56" s="20"/>
      <c r="BD56" s="20"/>
      <c r="BE56" s="20" t="s">
        <v>85</v>
      </c>
      <c r="BF56" s="20"/>
      <c r="BG56" s="20"/>
      <c r="BH56" s="20"/>
      <c r="BI56" s="17"/>
    </row>
    <row r="57" spans="1:61" ht="15">
      <c r="A57" s="13" t="s">
        <v>295</v>
      </c>
      <c r="B57" s="23" t="s">
        <v>125</v>
      </c>
      <c r="C57" s="14" t="s">
        <v>69</v>
      </c>
      <c r="D57" s="61" t="s">
        <v>296</v>
      </c>
      <c r="E57" s="74"/>
      <c r="F57" s="17"/>
      <c r="G57" s="18" t="s">
        <v>73</v>
      </c>
      <c r="H57" s="57"/>
      <c r="I57" s="20"/>
      <c r="J57" s="20"/>
      <c r="K57" s="59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17"/>
    </row>
    <row r="58" spans="1:61" ht="15">
      <c r="A58" s="13" t="s">
        <v>297</v>
      </c>
      <c r="B58" s="23" t="s">
        <v>125</v>
      </c>
      <c r="C58" s="14" t="s">
        <v>69</v>
      </c>
      <c r="D58" s="61" t="s">
        <v>298</v>
      </c>
      <c r="E58" s="74"/>
      <c r="F58" s="17" t="s">
        <v>299</v>
      </c>
      <c r="G58" s="18" t="s">
        <v>73</v>
      </c>
      <c r="H58" s="57"/>
      <c r="I58" s="20"/>
      <c r="J58" s="20"/>
      <c r="K58" s="59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17"/>
    </row>
    <row r="59" spans="1:61" ht="15">
      <c r="A59" s="13" t="s">
        <v>300</v>
      </c>
      <c r="B59" s="23" t="s">
        <v>125</v>
      </c>
      <c r="C59" s="23" t="s">
        <v>69</v>
      </c>
      <c r="D59" s="61" t="s">
        <v>301</v>
      </c>
      <c r="E59" s="74"/>
      <c r="F59" s="75"/>
      <c r="G59" s="21" t="s">
        <v>154</v>
      </c>
      <c r="H59" s="57">
        <v>43781</v>
      </c>
      <c r="I59" s="20" t="s">
        <v>302</v>
      </c>
      <c r="J59" s="20" t="s">
        <v>155</v>
      </c>
      <c r="K59" s="58" t="str">
        <f>HYPERLINK("https://howto.thec2matrix.com/c2/ibombshell","Yes")</f>
        <v>Yes</v>
      </c>
      <c r="L59" s="20"/>
      <c r="M59" s="20" t="s">
        <v>85</v>
      </c>
      <c r="N59" s="20" t="s">
        <v>99</v>
      </c>
      <c r="O59" s="20" t="s">
        <v>117</v>
      </c>
      <c r="P59" s="20" t="s">
        <v>84</v>
      </c>
      <c r="Q59" s="20" t="s">
        <v>138</v>
      </c>
      <c r="R59" s="20"/>
      <c r="S59" s="20" t="s">
        <v>84</v>
      </c>
      <c r="T59" s="48" t="s">
        <v>85</v>
      </c>
      <c r="U59" s="48" t="s">
        <v>85</v>
      </c>
      <c r="V59" s="48" t="s">
        <v>85</v>
      </c>
      <c r="W59" s="23"/>
      <c r="X59" s="23"/>
      <c r="Y59" s="20" t="s">
        <v>84</v>
      </c>
      <c r="Z59" s="20" t="s">
        <v>85</v>
      </c>
      <c r="AA59" s="20" t="s">
        <v>84</v>
      </c>
      <c r="AB59" s="20" t="s">
        <v>84</v>
      </c>
      <c r="AC59" s="20" t="s">
        <v>84</v>
      </c>
      <c r="AD59" s="20" t="s">
        <v>84</v>
      </c>
      <c r="AE59" s="20" t="s">
        <v>84</v>
      </c>
      <c r="AF59" s="20" t="s">
        <v>84</v>
      </c>
      <c r="AG59" s="20" t="s">
        <v>84</v>
      </c>
      <c r="AH59" s="20" t="s">
        <v>84</v>
      </c>
      <c r="AI59" s="20" t="s">
        <v>84</v>
      </c>
      <c r="AJ59" s="20"/>
      <c r="AK59" s="20" t="s">
        <v>100</v>
      </c>
      <c r="AL59" s="20" t="s">
        <v>84</v>
      </c>
      <c r="AM59" s="20" t="s">
        <v>85</v>
      </c>
      <c r="AN59" s="20" t="s">
        <v>84</v>
      </c>
      <c r="AO59" s="20" t="s">
        <v>84</v>
      </c>
      <c r="AP59" s="20" t="s">
        <v>84</v>
      </c>
      <c r="AQ59" s="20" t="s">
        <v>84</v>
      </c>
      <c r="AR59" s="20" t="s">
        <v>84</v>
      </c>
      <c r="AS59" s="20" t="s">
        <v>84</v>
      </c>
      <c r="AT59" s="20" t="s">
        <v>84</v>
      </c>
      <c r="AU59" s="20" t="s">
        <v>84</v>
      </c>
      <c r="AV59" s="20"/>
      <c r="AW59" s="20" t="s">
        <v>84</v>
      </c>
      <c r="AX59" s="20"/>
      <c r="AY59" s="20"/>
      <c r="AZ59" s="20"/>
      <c r="BA59" s="20"/>
      <c r="BB59" s="20"/>
      <c r="BC59" s="20"/>
      <c r="BD59" s="20"/>
      <c r="BE59" s="20" t="s">
        <v>85</v>
      </c>
      <c r="BF59" s="20" t="s">
        <v>84</v>
      </c>
      <c r="BG59" s="20" t="s">
        <v>69</v>
      </c>
      <c r="BH59" s="20">
        <v>5</v>
      </c>
      <c r="BI59" s="17"/>
    </row>
    <row r="60" spans="1:61" ht="15">
      <c r="A60" s="13" t="s">
        <v>303</v>
      </c>
      <c r="B60" s="49" t="s">
        <v>133</v>
      </c>
      <c r="C60" s="23" t="s">
        <v>288</v>
      </c>
      <c r="D60" s="61"/>
      <c r="E60" s="61" t="s">
        <v>304</v>
      </c>
      <c r="F60" s="17"/>
      <c r="G60" s="21" t="s">
        <v>305</v>
      </c>
      <c r="H60" s="57">
        <v>43780</v>
      </c>
      <c r="I60" s="20">
        <v>1.7</v>
      </c>
      <c r="J60" s="56" t="s">
        <v>230</v>
      </c>
      <c r="K60" s="61"/>
      <c r="L60" s="56"/>
      <c r="M60" s="56"/>
      <c r="N60" s="20" t="s">
        <v>99</v>
      </c>
      <c r="O60" s="20" t="s">
        <v>99</v>
      </c>
      <c r="P60" s="20" t="s">
        <v>85</v>
      </c>
      <c r="Q60" s="20" t="s">
        <v>91</v>
      </c>
      <c r="R60" s="20"/>
      <c r="S60" s="20" t="s">
        <v>85</v>
      </c>
      <c r="T60" s="48" t="s">
        <v>85</v>
      </c>
      <c r="U60" s="48" t="s">
        <v>85</v>
      </c>
      <c r="V60" s="48" t="s">
        <v>85</v>
      </c>
      <c r="W60" s="23"/>
      <c r="X60" s="23"/>
      <c r="Y60" s="20" t="s">
        <v>84</v>
      </c>
      <c r="Z60" s="20" t="s">
        <v>85</v>
      </c>
      <c r="AA60" s="20" t="s">
        <v>84</v>
      </c>
      <c r="AB60" s="20" t="s">
        <v>84</v>
      </c>
      <c r="AC60" s="20" t="s">
        <v>85</v>
      </c>
      <c r="AD60" s="20" t="s">
        <v>84</v>
      </c>
      <c r="AE60" s="20" t="s">
        <v>85</v>
      </c>
      <c r="AF60" s="20" t="s">
        <v>85</v>
      </c>
      <c r="AG60" s="20" t="s">
        <v>85</v>
      </c>
      <c r="AH60" s="20" t="s">
        <v>85</v>
      </c>
      <c r="AI60" s="20" t="s">
        <v>85</v>
      </c>
      <c r="AJ60" s="20"/>
      <c r="AK60" s="20" t="s">
        <v>188</v>
      </c>
      <c r="AL60" s="20" t="s">
        <v>84</v>
      </c>
      <c r="AM60" s="20" t="s">
        <v>85</v>
      </c>
      <c r="AN60" s="20" t="s">
        <v>85</v>
      </c>
      <c r="AO60" s="20" t="s">
        <v>85</v>
      </c>
      <c r="AP60" s="20" t="s">
        <v>85</v>
      </c>
      <c r="AQ60" s="20" t="s">
        <v>84</v>
      </c>
      <c r="AR60" s="20" t="s">
        <v>84</v>
      </c>
      <c r="AS60" s="20" t="s">
        <v>85</v>
      </c>
      <c r="AT60" s="20" t="s">
        <v>85</v>
      </c>
      <c r="AU60" s="20" t="s">
        <v>84</v>
      </c>
      <c r="AV60" s="20"/>
      <c r="AW60" s="20" t="s">
        <v>85</v>
      </c>
      <c r="AX60" s="20"/>
      <c r="AY60" s="20"/>
      <c r="AZ60" s="20"/>
      <c r="BA60" s="20"/>
      <c r="BB60" s="20"/>
      <c r="BC60" s="20"/>
      <c r="BD60" s="20"/>
      <c r="BE60" s="20" t="s">
        <v>85</v>
      </c>
      <c r="BF60" s="20" t="s">
        <v>84</v>
      </c>
      <c r="BG60" s="20" t="s">
        <v>69</v>
      </c>
      <c r="BH60" s="20" t="s">
        <v>69</v>
      </c>
      <c r="BI60" s="61"/>
    </row>
    <row r="61" spans="1:61" ht="15">
      <c r="A61" s="13" t="s">
        <v>306</v>
      </c>
      <c r="B61" s="23" t="s">
        <v>140</v>
      </c>
      <c r="C61" s="23" t="s">
        <v>69</v>
      </c>
      <c r="D61" s="61" t="s">
        <v>307</v>
      </c>
      <c r="E61" s="20"/>
      <c r="F61" s="56"/>
      <c r="G61" s="18" t="s">
        <v>73</v>
      </c>
      <c r="H61" s="77"/>
      <c r="I61" s="20"/>
      <c r="J61" s="20"/>
      <c r="K61" s="59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59"/>
      <c r="AV61" s="20"/>
      <c r="AW61" s="20"/>
      <c r="AX61" s="20"/>
      <c r="AY61" s="20"/>
      <c r="AZ61" s="20"/>
      <c r="BA61" s="59"/>
      <c r="BB61" s="59"/>
      <c r="BC61" s="59"/>
      <c r="BD61" s="59"/>
      <c r="BE61" s="20"/>
      <c r="BF61" s="20"/>
      <c r="BG61" s="20"/>
      <c r="BH61" s="20"/>
      <c r="BI61" s="17"/>
    </row>
    <row r="62" spans="1:61" ht="15">
      <c r="A62" s="13" t="s">
        <v>308</v>
      </c>
      <c r="B62" s="23" t="s">
        <v>140</v>
      </c>
      <c r="C62" s="23" t="s">
        <v>69</v>
      </c>
      <c r="D62" s="61" t="s">
        <v>309</v>
      </c>
      <c r="E62" s="20"/>
      <c r="F62" s="56"/>
      <c r="G62" s="21" t="s">
        <v>154</v>
      </c>
      <c r="H62" s="77">
        <v>43735</v>
      </c>
      <c r="I62" s="20" t="s">
        <v>310</v>
      </c>
      <c r="J62" s="20" t="s">
        <v>155</v>
      </c>
      <c r="K62" s="58" t="str">
        <f>HYPERLINK("https://howto.thec2matrix.com/c2/koadic","Yes")</f>
        <v>Yes</v>
      </c>
      <c r="L62" s="20" t="s">
        <v>85</v>
      </c>
      <c r="M62" s="20" t="s">
        <v>85</v>
      </c>
      <c r="N62" s="20" t="s">
        <v>99</v>
      </c>
      <c r="O62" s="20" t="s">
        <v>311</v>
      </c>
      <c r="P62" s="20" t="s">
        <v>84</v>
      </c>
      <c r="Q62" s="20" t="s">
        <v>138</v>
      </c>
      <c r="R62" s="20"/>
      <c r="S62" s="20" t="s">
        <v>84</v>
      </c>
      <c r="T62" s="48" t="s">
        <v>85</v>
      </c>
      <c r="U62" s="23" t="s">
        <v>84</v>
      </c>
      <c r="V62" s="23" t="s">
        <v>84</v>
      </c>
      <c r="W62" s="23"/>
      <c r="X62" s="23"/>
      <c r="Y62" s="20" t="s">
        <v>84</v>
      </c>
      <c r="Z62" s="20" t="s">
        <v>85</v>
      </c>
      <c r="AA62" s="20" t="s">
        <v>84</v>
      </c>
      <c r="AB62" s="20" t="s">
        <v>84</v>
      </c>
      <c r="AC62" s="20" t="s">
        <v>84</v>
      </c>
      <c r="AD62" s="20" t="s">
        <v>84</v>
      </c>
      <c r="AE62" s="20" t="s">
        <v>84</v>
      </c>
      <c r="AF62" s="20" t="s">
        <v>84</v>
      </c>
      <c r="AG62" s="20" t="s">
        <v>84</v>
      </c>
      <c r="AH62" s="20" t="s">
        <v>84</v>
      </c>
      <c r="AI62" s="20" t="s">
        <v>84</v>
      </c>
      <c r="AJ62" s="20"/>
      <c r="AK62" s="20" t="s">
        <v>100</v>
      </c>
      <c r="AL62" s="20" t="s">
        <v>84</v>
      </c>
      <c r="AM62" s="20" t="s">
        <v>84</v>
      </c>
      <c r="AN62" s="20" t="s">
        <v>84</v>
      </c>
      <c r="AO62" s="20" t="s">
        <v>84</v>
      </c>
      <c r="AP62" s="20" t="s">
        <v>84</v>
      </c>
      <c r="AQ62" s="20" t="s">
        <v>84</v>
      </c>
      <c r="AR62" s="20" t="s">
        <v>85</v>
      </c>
      <c r="AS62" s="20" t="s">
        <v>84</v>
      </c>
      <c r="AT62" s="20" t="s">
        <v>85</v>
      </c>
      <c r="AU62" s="58" t="str">
        <f>HYPERLINK("https://attack.mitre.org/software/S0250/","Yes")</f>
        <v>Yes</v>
      </c>
      <c r="AV62" s="20" t="s">
        <v>85</v>
      </c>
      <c r="AW62" s="20" t="s">
        <v>84</v>
      </c>
      <c r="AX62" s="20"/>
      <c r="AY62" s="20"/>
      <c r="AZ62" s="20"/>
      <c r="BA62" s="58" t="str">
        <f>HYPERLINK("https://community.rsa.com/community/products/netwitness/blog/2019/04/25/detecting-command-and-control-in-rsa-netwitness-koadic","Yes")</f>
        <v>Yes</v>
      </c>
      <c r="BB62" s="59"/>
      <c r="BC62" s="59"/>
      <c r="BD62" s="59"/>
      <c r="BE62" s="20" t="s">
        <v>85</v>
      </c>
      <c r="BF62" s="20" t="s">
        <v>84</v>
      </c>
      <c r="BG62" s="20" t="s">
        <v>69</v>
      </c>
      <c r="BH62" s="20">
        <v>94</v>
      </c>
      <c r="BI62" s="17" t="s">
        <v>312</v>
      </c>
    </row>
    <row r="63" spans="1:61" ht="15">
      <c r="A63" s="13" t="s">
        <v>313</v>
      </c>
      <c r="B63" s="23" t="s">
        <v>125</v>
      </c>
      <c r="C63" s="14" t="s">
        <v>69</v>
      </c>
      <c r="D63" s="78" t="s">
        <v>314</v>
      </c>
      <c r="E63" s="53"/>
      <c r="F63" s="17"/>
      <c r="G63" s="18" t="s">
        <v>73</v>
      </c>
      <c r="H63" s="57"/>
      <c r="I63" s="20"/>
      <c r="J63" s="20"/>
      <c r="K63" s="61"/>
      <c r="L63" s="20"/>
      <c r="M63" s="20"/>
      <c r="N63" s="20"/>
      <c r="O63" s="20"/>
      <c r="P63" s="20"/>
      <c r="Q63" s="20"/>
      <c r="R63" s="20"/>
      <c r="S63" s="20"/>
      <c r="T63" s="23"/>
      <c r="U63" s="23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61"/>
    </row>
    <row r="64" spans="1:61" ht="15">
      <c r="A64" s="13" t="s">
        <v>315</v>
      </c>
      <c r="B64" s="23" t="s">
        <v>125</v>
      </c>
      <c r="C64" s="23" t="s">
        <v>69</v>
      </c>
      <c r="D64" s="78" t="s">
        <v>316</v>
      </c>
      <c r="E64" s="53"/>
      <c r="F64" s="17" t="s">
        <v>317</v>
      </c>
      <c r="G64" s="18" t="s">
        <v>73</v>
      </c>
      <c r="H64" s="57"/>
      <c r="I64" s="20"/>
      <c r="J64" s="20"/>
      <c r="K64" s="61"/>
      <c r="L64" s="20"/>
      <c r="M64" s="20"/>
      <c r="N64" s="20"/>
      <c r="O64" s="20"/>
      <c r="P64" s="20"/>
      <c r="Q64" s="20"/>
      <c r="R64" s="20"/>
      <c r="S64" s="20"/>
      <c r="T64" s="23"/>
      <c r="U64" s="23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61"/>
    </row>
    <row r="65" spans="1:61" ht="15">
      <c r="A65" s="13" t="s">
        <v>318</v>
      </c>
      <c r="B65" s="14" t="s">
        <v>319</v>
      </c>
      <c r="C65" s="14" t="s">
        <v>69</v>
      </c>
      <c r="D65" s="72" t="s">
        <v>320</v>
      </c>
      <c r="E65" s="53"/>
      <c r="F65" s="17"/>
      <c r="G65" s="18" t="s">
        <v>73</v>
      </c>
      <c r="H65" s="57"/>
      <c r="I65" s="20"/>
      <c r="J65" s="20"/>
      <c r="K65" s="61"/>
      <c r="L65" s="20"/>
      <c r="M65" s="20"/>
      <c r="N65" s="20"/>
      <c r="O65" s="20"/>
      <c r="P65" s="20"/>
      <c r="Q65" s="20"/>
      <c r="R65" s="20"/>
      <c r="S65" s="20"/>
      <c r="T65" s="23"/>
      <c r="U65" s="23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61"/>
    </row>
    <row r="66" spans="1:61" ht="15">
      <c r="A66" s="13" t="s">
        <v>321</v>
      </c>
      <c r="B66" s="23" t="s">
        <v>93</v>
      </c>
      <c r="C66" s="14" t="s">
        <v>69</v>
      </c>
      <c r="D66" s="72" t="s">
        <v>322</v>
      </c>
      <c r="E66" s="53"/>
      <c r="F66" s="17"/>
      <c r="G66" s="18" t="s">
        <v>73</v>
      </c>
      <c r="H66" s="57"/>
      <c r="I66" s="20"/>
      <c r="J66" s="20"/>
      <c r="K66" s="61"/>
      <c r="L66" s="20"/>
      <c r="M66" s="20"/>
      <c r="N66" s="20"/>
      <c r="O66" s="20"/>
      <c r="P66" s="20"/>
      <c r="Q66" s="20"/>
      <c r="R66" s="20"/>
      <c r="S66" s="20"/>
      <c r="T66" s="23"/>
      <c r="U66" s="23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 t="s">
        <v>323</v>
      </c>
      <c r="BD66" s="20"/>
      <c r="BE66" s="20"/>
      <c r="BF66" s="20"/>
      <c r="BG66" s="20"/>
      <c r="BH66" s="20"/>
      <c r="BI66" s="61"/>
    </row>
    <row r="67" spans="1:61" ht="15">
      <c r="A67" s="13" t="s">
        <v>324</v>
      </c>
      <c r="B67" s="23" t="s">
        <v>125</v>
      </c>
      <c r="C67" s="23" t="s">
        <v>69</v>
      </c>
      <c r="D67" s="72" t="s">
        <v>325</v>
      </c>
      <c r="E67" s="53"/>
      <c r="F67" s="17"/>
      <c r="G67" s="18" t="s">
        <v>73</v>
      </c>
      <c r="H67" s="57"/>
      <c r="I67" s="20"/>
      <c r="J67" s="20"/>
      <c r="K67" s="61"/>
      <c r="L67" s="20"/>
      <c r="M67" s="20"/>
      <c r="N67" s="20"/>
      <c r="O67" s="20"/>
      <c r="P67" s="20"/>
      <c r="Q67" s="20"/>
      <c r="R67" s="20"/>
      <c r="S67" s="20"/>
      <c r="T67" s="23"/>
      <c r="U67" s="23"/>
      <c r="V67" s="48"/>
      <c r="W67" s="23"/>
      <c r="X67" s="23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71"/>
      <c r="BF67" s="20"/>
      <c r="BG67" s="20"/>
      <c r="BH67" s="20"/>
      <c r="BI67" s="61"/>
    </row>
    <row r="68" spans="1:61" ht="15">
      <c r="A68" s="13" t="s">
        <v>326</v>
      </c>
      <c r="B68" s="14" t="s">
        <v>69</v>
      </c>
      <c r="C68" s="14" t="s">
        <v>69</v>
      </c>
      <c r="D68" s="61" t="s">
        <v>327</v>
      </c>
      <c r="E68" s="53"/>
      <c r="F68" s="17"/>
      <c r="G68" s="18" t="s">
        <v>73</v>
      </c>
      <c r="H68" s="57"/>
      <c r="I68" s="20"/>
      <c r="J68" s="20"/>
      <c r="K68" s="59"/>
      <c r="L68" s="20"/>
      <c r="M68" s="20"/>
      <c r="N68" s="20" t="s">
        <v>99</v>
      </c>
      <c r="O68" s="20"/>
      <c r="P68" s="20" t="s">
        <v>84</v>
      </c>
      <c r="Q68" s="20" t="s">
        <v>111</v>
      </c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</row>
    <row r="69" spans="1:61" ht="15">
      <c r="A69" s="13" t="s">
        <v>328</v>
      </c>
      <c r="B69" s="23" t="s">
        <v>69</v>
      </c>
      <c r="C69" s="23" t="s">
        <v>69</v>
      </c>
      <c r="D69" s="72" t="s">
        <v>329</v>
      </c>
      <c r="E69" s="53"/>
      <c r="F69" s="17" t="s">
        <v>330</v>
      </c>
      <c r="G69" s="21" t="s">
        <v>109</v>
      </c>
      <c r="H69" s="57">
        <v>43782</v>
      </c>
      <c r="I69" s="20" t="s">
        <v>98</v>
      </c>
      <c r="J69" s="20" t="s">
        <v>286</v>
      </c>
      <c r="K69" s="61"/>
      <c r="L69" s="20" t="s">
        <v>85</v>
      </c>
      <c r="M69" s="20"/>
      <c r="N69" s="20" t="s">
        <v>99</v>
      </c>
      <c r="O69" s="20" t="s">
        <v>331</v>
      </c>
      <c r="P69" s="20" t="s">
        <v>84</v>
      </c>
      <c r="Q69" s="20" t="s">
        <v>111</v>
      </c>
      <c r="R69" s="20"/>
      <c r="S69" s="20" t="s">
        <v>84</v>
      </c>
      <c r="T69" s="23" t="s">
        <v>84</v>
      </c>
      <c r="U69" s="23" t="s">
        <v>84</v>
      </c>
      <c r="V69" s="48" t="s">
        <v>85</v>
      </c>
      <c r="W69" s="23"/>
      <c r="X69" s="23"/>
      <c r="Y69" s="20" t="s">
        <v>84</v>
      </c>
      <c r="Z69" s="20" t="s">
        <v>85</v>
      </c>
      <c r="AA69" s="20" t="s">
        <v>84</v>
      </c>
      <c r="AB69" s="20" t="s">
        <v>84</v>
      </c>
      <c r="AC69" s="20" t="s">
        <v>84</v>
      </c>
      <c r="AD69" s="20" t="s">
        <v>84</v>
      </c>
      <c r="AE69" s="20" t="s">
        <v>84</v>
      </c>
      <c r="AF69" s="20" t="s">
        <v>84</v>
      </c>
      <c r="AG69" s="20" t="s">
        <v>84</v>
      </c>
      <c r="AH69" s="20" t="s">
        <v>84</v>
      </c>
      <c r="AI69" s="20" t="s">
        <v>84</v>
      </c>
      <c r="AJ69" s="20"/>
      <c r="AK69" s="20" t="s">
        <v>242</v>
      </c>
      <c r="AL69" s="20" t="s">
        <v>84</v>
      </c>
      <c r="AM69" s="20" t="s">
        <v>84</v>
      </c>
      <c r="AN69" s="20" t="s">
        <v>84</v>
      </c>
      <c r="AO69" s="20" t="s">
        <v>84</v>
      </c>
      <c r="AP69" s="20" t="s">
        <v>84</v>
      </c>
      <c r="AQ69" s="20" t="s">
        <v>84</v>
      </c>
      <c r="AR69" s="20" t="s">
        <v>84</v>
      </c>
      <c r="AS69" s="20" t="s">
        <v>84</v>
      </c>
      <c r="AT69" s="20" t="s">
        <v>84</v>
      </c>
      <c r="AU69" s="20" t="s">
        <v>84</v>
      </c>
      <c r="AV69" s="20"/>
      <c r="AW69" s="20" t="s">
        <v>84</v>
      </c>
      <c r="AX69" s="20"/>
      <c r="AY69" s="20"/>
      <c r="AZ69" s="20"/>
      <c r="BA69" s="20"/>
      <c r="BB69" s="20"/>
      <c r="BC69" s="20" t="s">
        <v>332</v>
      </c>
      <c r="BD69" s="20"/>
      <c r="BE69" s="71" t="s">
        <v>84</v>
      </c>
      <c r="BF69" s="20" t="s">
        <v>84</v>
      </c>
      <c r="BG69" s="20" t="s">
        <v>69</v>
      </c>
      <c r="BH69" s="20">
        <v>0</v>
      </c>
      <c r="BI69" s="61"/>
    </row>
    <row r="70" spans="1:61" ht="15">
      <c r="A70" s="13" t="s">
        <v>333</v>
      </c>
      <c r="B70" s="14" t="s">
        <v>69</v>
      </c>
      <c r="C70" s="14" t="s">
        <v>69</v>
      </c>
      <c r="D70" s="61" t="s">
        <v>334</v>
      </c>
      <c r="E70" s="65"/>
      <c r="F70" s="17"/>
      <c r="G70" s="18" t="s">
        <v>73</v>
      </c>
      <c r="H70" s="57"/>
      <c r="I70" s="20"/>
      <c r="J70" s="20"/>
      <c r="K70" s="35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42" t="s">
        <v>85</v>
      </c>
      <c r="BB70" s="20"/>
      <c r="BC70" s="20"/>
      <c r="BD70" s="20"/>
      <c r="BE70" s="20"/>
      <c r="BF70" s="20"/>
      <c r="BG70" s="20"/>
      <c r="BH70" s="20"/>
      <c r="BI70" s="20"/>
    </row>
    <row r="71" spans="1:61" ht="15">
      <c r="A71" s="13" t="s">
        <v>335</v>
      </c>
      <c r="B71" s="23" t="s">
        <v>69</v>
      </c>
      <c r="C71" s="23" t="s">
        <v>69</v>
      </c>
      <c r="D71" s="61" t="s">
        <v>336</v>
      </c>
      <c r="E71" s="53"/>
      <c r="F71" s="17"/>
      <c r="G71" s="18" t="s">
        <v>73</v>
      </c>
      <c r="H71" s="57"/>
      <c r="I71" s="20"/>
      <c r="J71" s="20"/>
      <c r="K71" s="59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</row>
    <row r="72" spans="1:61" ht="15">
      <c r="A72" s="13" t="s">
        <v>337</v>
      </c>
      <c r="B72" s="14" t="s">
        <v>78</v>
      </c>
      <c r="C72" s="14" t="s">
        <v>69</v>
      </c>
      <c r="D72" s="61" t="s">
        <v>338</v>
      </c>
      <c r="E72" s="53"/>
      <c r="F72" s="17"/>
      <c r="G72" s="18" t="s">
        <v>73</v>
      </c>
      <c r="H72" s="57"/>
      <c r="I72" s="20"/>
      <c r="J72" s="20"/>
      <c r="K72" s="59"/>
      <c r="L72" s="20"/>
      <c r="M72" s="20"/>
      <c r="N72" s="20"/>
      <c r="O72" s="20"/>
      <c r="P72" s="20"/>
      <c r="Q72" s="20"/>
      <c r="R72" s="20"/>
      <c r="S72" s="20"/>
      <c r="T72" s="48"/>
      <c r="U72" s="48"/>
      <c r="V72" s="48"/>
      <c r="W72" s="23"/>
      <c r="X72" s="23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48"/>
      <c r="AO72" s="20"/>
      <c r="AP72" s="20"/>
      <c r="AQ72" s="20"/>
      <c r="AR72" s="20"/>
      <c r="AS72" s="20"/>
      <c r="AT72" s="20"/>
      <c r="AU72" s="20"/>
      <c r="AV72" s="20"/>
      <c r="AW72" s="20"/>
      <c r="AX72" s="48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79"/>
    </row>
    <row r="73" spans="1:61" ht="15">
      <c r="A73" s="13" t="s">
        <v>339</v>
      </c>
      <c r="B73" s="23" t="s">
        <v>125</v>
      </c>
      <c r="C73" s="23" t="s">
        <v>69</v>
      </c>
      <c r="D73" s="61" t="s">
        <v>340</v>
      </c>
      <c r="E73" s="16" t="s">
        <v>341</v>
      </c>
      <c r="F73" s="17" t="s">
        <v>342</v>
      </c>
      <c r="G73" s="21" t="s">
        <v>154</v>
      </c>
      <c r="H73" s="57">
        <v>43773</v>
      </c>
      <c r="I73" s="20" t="s">
        <v>343</v>
      </c>
      <c r="J73" s="20" t="s">
        <v>344</v>
      </c>
      <c r="K73" s="58" t="str">
        <f>HYPERLINK("https://howto.thec2matrix.com/c2/merlin","Yes")</f>
        <v>Yes</v>
      </c>
      <c r="L73" s="20" t="s">
        <v>85</v>
      </c>
      <c r="M73" s="20" t="s">
        <v>85</v>
      </c>
      <c r="N73" s="20" t="s">
        <v>90</v>
      </c>
      <c r="O73" s="20" t="s">
        <v>90</v>
      </c>
      <c r="P73" s="20" t="s">
        <v>84</v>
      </c>
      <c r="Q73" s="20" t="s">
        <v>111</v>
      </c>
      <c r="R73" s="20"/>
      <c r="S73" s="20" t="s">
        <v>84</v>
      </c>
      <c r="T73" s="48" t="s">
        <v>85</v>
      </c>
      <c r="U73" s="48" t="s">
        <v>85</v>
      </c>
      <c r="V73" s="48" t="s">
        <v>85</v>
      </c>
      <c r="W73" s="23"/>
      <c r="X73" s="23"/>
      <c r="Y73" s="20" t="s">
        <v>84</v>
      </c>
      <c r="Z73" s="20" t="s">
        <v>85</v>
      </c>
      <c r="AA73" s="20" t="s">
        <v>85</v>
      </c>
      <c r="AB73" s="20" t="s">
        <v>85</v>
      </c>
      <c r="AC73" s="20" t="s">
        <v>84</v>
      </c>
      <c r="AD73" s="20" t="s">
        <v>84</v>
      </c>
      <c r="AE73" s="20" t="s">
        <v>84</v>
      </c>
      <c r="AF73" s="20" t="s">
        <v>84</v>
      </c>
      <c r="AG73" s="20" t="s">
        <v>84</v>
      </c>
      <c r="AH73" s="20" t="s">
        <v>84</v>
      </c>
      <c r="AI73" s="20" t="s">
        <v>84</v>
      </c>
      <c r="AJ73" s="20"/>
      <c r="AK73" s="20" t="s">
        <v>345</v>
      </c>
      <c r="AL73" s="20" t="s">
        <v>84</v>
      </c>
      <c r="AM73" s="20" t="s">
        <v>84</v>
      </c>
      <c r="AN73" s="48" t="s">
        <v>85</v>
      </c>
      <c r="AO73" s="20" t="s">
        <v>84</v>
      </c>
      <c r="AP73" s="20" t="s">
        <v>85</v>
      </c>
      <c r="AQ73" s="20" t="s">
        <v>84</v>
      </c>
      <c r="AR73" s="20" t="s">
        <v>85</v>
      </c>
      <c r="AS73" s="20" t="s">
        <v>84</v>
      </c>
      <c r="AT73" s="20" t="s">
        <v>85</v>
      </c>
      <c r="AU73" s="20" t="s">
        <v>84</v>
      </c>
      <c r="AV73" s="20"/>
      <c r="AW73" s="20" t="s">
        <v>84</v>
      </c>
      <c r="AX73" s="48" t="s">
        <v>85</v>
      </c>
      <c r="AY73" s="20"/>
      <c r="AZ73" s="20"/>
      <c r="BA73" s="20"/>
      <c r="BB73" s="20"/>
      <c r="BC73" s="20" t="s">
        <v>346</v>
      </c>
      <c r="BD73" s="20"/>
      <c r="BE73" s="20" t="s">
        <v>85</v>
      </c>
      <c r="BF73" s="20" t="s">
        <v>347</v>
      </c>
      <c r="BG73" s="20">
        <v>278</v>
      </c>
      <c r="BH73" s="20">
        <v>57</v>
      </c>
      <c r="BI73" s="79" t="s">
        <v>348</v>
      </c>
    </row>
    <row r="74" spans="1:61" ht="15">
      <c r="A74" s="80" t="s">
        <v>349</v>
      </c>
      <c r="B74" s="23" t="s">
        <v>93</v>
      </c>
      <c r="C74" s="23" t="s">
        <v>69</v>
      </c>
      <c r="D74" s="81" t="s">
        <v>350</v>
      </c>
      <c r="E74" s="82" t="s">
        <v>351</v>
      </c>
      <c r="F74" s="34" t="s">
        <v>352</v>
      </c>
      <c r="G74" s="21" t="s">
        <v>353</v>
      </c>
      <c r="H74" s="83">
        <v>43803</v>
      </c>
      <c r="I74" s="23" t="s">
        <v>354</v>
      </c>
      <c r="J74" s="23" t="s">
        <v>355</v>
      </c>
      <c r="K74" s="27"/>
      <c r="L74" s="23"/>
      <c r="M74" s="23"/>
      <c r="N74" s="23" t="s">
        <v>355</v>
      </c>
      <c r="O74" s="23" t="s">
        <v>356</v>
      </c>
      <c r="P74" s="48" t="s">
        <v>85</v>
      </c>
      <c r="Q74" s="23" t="s">
        <v>111</v>
      </c>
      <c r="R74" s="20"/>
      <c r="S74" s="48" t="s">
        <v>85</v>
      </c>
      <c r="T74" s="48" t="s">
        <v>85</v>
      </c>
      <c r="U74" s="48" t="s">
        <v>85</v>
      </c>
      <c r="V74" s="48" t="s">
        <v>85</v>
      </c>
      <c r="W74" s="23"/>
      <c r="X74" s="23"/>
      <c r="Y74" s="48" t="s">
        <v>85</v>
      </c>
      <c r="Z74" s="48" t="s">
        <v>85</v>
      </c>
      <c r="AA74" s="20" t="s">
        <v>84</v>
      </c>
      <c r="AB74" s="20" t="s">
        <v>84</v>
      </c>
      <c r="AC74" s="20" t="s">
        <v>84</v>
      </c>
      <c r="AD74" s="20" t="s">
        <v>84</v>
      </c>
      <c r="AE74" s="20" t="s">
        <v>84</v>
      </c>
      <c r="AF74" s="20" t="s">
        <v>84</v>
      </c>
      <c r="AG74" s="20" t="s">
        <v>84</v>
      </c>
      <c r="AH74" s="20" t="s">
        <v>84</v>
      </c>
      <c r="AI74" s="48" t="s">
        <v>85</v>
      </c>
      <c r="AJ74" s="20"/>
      <c r="AK74" s="23" t="s">
        <v>357</v>
      </c>
      <c r="AL74" s="20" t="s">
        <v>84</v>
      </c>
      <c r="AM74" s="48" t="s">
        <v>85</v>
      </c>
      <c r="AN74" s="48" t="s">
        <v>85</v>
      </c>
      <c r="AO74" s="23" t="s">
        <v>84</v>
      </c>
      <c r="AP74" s="23" t="s">
        <v>84</v>
      </c>
      <c r="AQ74" s="23" t="s">
        <v>84</v>
      </c>
      <c r="AR74" s="20" t="s">
        <v>84</v>
      </c>
      <c r="AS74" s="48" t="s">
        <v>85</v>
      </c>
      <c r="AT74" s="48" t="s">
        <v>85</v>
      </c>
      <c r="AU74" s="23" t="s">
        <v>84</v>
      </c>
      <c r="AV74" s="23"/>
      <c r="AW74" s="23" t="s">
        <v>84</v>
      </c>
      <c r="AX74" s="48" t="s">
        <v>85</v>
      </c>
      <c r="AY74" s="20"/>
      <c r="AZ74" s="20"/>
      <c r="BA74" s="58" t="str">
        <f>HYPERLINK("https://community.rsa.com/community/products/netwitness/blog/2019/05/28/detecting-command-and-control-in-rsa-netwitness-metasploit","Yes")</f>
        <v>Yes</v>
      </c>
      <c r="BB74" s="59"/>
      <c r="BC74" s="59" t="s">
        <v>358</v>
      </c>
      <c r="BD74" s="42" t="s">
        <v>85</v>
      </c>
      <c r="BE74" s="48" t="s">
        <v>85</v>
      </c>
      <c r="BF74" s="84" t="s">
        <v>359</v>
      </c>
      <c r="BG74" s="85">
        <v>4653</v>
      </c>
      <c r="BH74" s="20">
        <v>3953</v>
      </c>
      <c r="BI74" s="17"/>
    </row>
    <row r="75" spans="1:61" ht="15">
      <c r="A75" s="13" t="s">
        <v>360</v>
      </c>
      <c r="B75" s="23" t="s">
        <v>125</v>
      </c>
      <c r="C75" s="23" t="s">
        <v>69</v>
      </c>
      <c r="D75" s="61" t="s">
        <v>361</v>
      </c>
      <c r="E75" s="86"/>
      <c r="F75" s="75"/>
      <c r="G75" s="18" t="s">
        <v>73</v>
      </c>
      <c r="H75" s="57"/>
      <c r="I75" s="20"/>
      <c r="J75" s="56"/>
      <c r="K75" s="61"/>
      <c r="L75" s="56"/>
      <c r="M75" s="56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3"/>
      <c r="AV75" s="20"/>
      <c r="AW75" s="20"/>
      <c r="AX75" s="20"/>
      <c r="AY75" s="20"/>
      <c r="AZ75" s="20"/>
      <c r="BA75" s="20"/>
      <c r="BB75" s="20"/>
      <c r="BC75" s="20"/>
      <c r="BD75" s="20"/>
      <c r="BE75" s="48"/>
      <c r="BF75" s="20"/>
      <c r="BG75" s="20"/>
      <c r="BH75" s="20"/>
      <c r="BI75" s="17"/>
    </row>
    <row r="76" spans="1:61" ht="15">
      <c r="A76" s="13" t="s">
        <v>362</v>
      </c>
      <c r="B76" s="14" t="s">
        <v>69</v>
      </c>
      <c r="C76" s="14" t="s">
        <v>69</v>
      </c>
      <c r="D76" s="61" t="s">
        <v>363</v>
      </c>
      <c r="E76" s="86"/>
      <c r="F76" s="75"/>
      <c r="G76" s="18" t="s">
        <v>73</v>
      </c>
      <c r="H76" s="57"/>
      <c r="I76" s="20"/>
      <c r="J76" s="56"/>
      <c r="K76" s="61"/>
      <c r="L76" s="56"/>
      <c r="M76" s="56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3" t="s">
        <v>84</v>
      </c>
      <c r="AV76" s="20"/>
      <c r="AW76" s="20"/>
      <c r="AX76" s="20"/>
      <c r="AY76" s="20"/>
      <c r="AZ76" s="20"/>
      <c r="BA76" s="20"/>
      <c r="BB76" s="20"/>
      <c r="BC76" s="20"/>
      <c r="BD76" s="20"/>
      <c r="BE76" s="48" t="s">
        <v>85</v>
      </c>
      <c r="BF76" s="20" t="s">
        <v>84</v>
      </c>
      <c r="BG76" s="20" t="s">
        <v>69</v>
      </c>
      <c r="BH76" s="20">
        <v>0</v>
      </c>
      <c r="BI76" s="17"/>
    </row>
    <row r="77" spans="1:61" ht="15">
      <c r="A77" s="13" t="s">
        <v>364</v>
      </c>
      <c r="B77" s="23" t="s">
        <v>125</v>
      </c>
      <c r="C77" s="14" t="s">
        <v>69</v>
      </c>
      <c r="D77" s="45" t="s">
        <v>365</v>
      </c>
      <c r="E77" s="53"/>
      <c r="F77" s="17" t="s">
        <v>366</v>
      </c>
      <c r="G77" s="18" t="s">
        <v>73</v>
      </c>
      <c r="H77" s="19"/>
      <c r="I77" s="20"/>
      <c r="J77" s="56"/>
      <c r="K77" s="61"/>
      <c r="L77" s="56"/>
      <c r="M77" s="56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14"/>
      <c r="AV77" s="20"/>
      <c r="AW77" s="20"/>
      <c r="AX77" s="20"/>
      <c r="AY77" s="20"/>
      <c r="AZ77" s="20"/>
      <c r="BA77" s="59"/>
      <c r="BB77" s="59"/>
      <c r="BC77" s="59"/>
      <c r="BD77" s="59"/>
      <c r="BE77" s="20"/>
      <c r="BF77" s="20"/>
      <c r="BG77" s="20"/>
      <c r="BH77" s="20"/>
      <c r="BI77" s="17"/>
    </row>
    <row r="78" spans="1:61" ht="15">
      <c r="A78" s="13" t="s">
        <v>367</v>
      </c>
      <c r="B78" s="14" t="s">
        <v>102</v>
      </c>
      <c r="C78" s="14" t="s">
        <v>69</v>
      </c>
      <c r="D78" s="45" t="s">
        <v>368</v>
      </c>
      <c r="E78" s="53"/>
      <c r="F78" s="17" t="s">
        <v>369</v>
      </c>
      <c r="G78" s="18" t="s">
        <v>73</v>
      </c>
      <c r="H78" s="19">
        <v>44341</v>
      </c>
      <c r="I78" s="20"/>
      <c r="J78" s="56" t="s">
        <v>370</v>
      </c>
      <c r="K78" s="20" t="s">
        <v>84</v>
      </c>
      <c r="L78" s="20" t="s">
        <v>84</v>
      </c>
      <c r="M78" s="20" t="s">
        <v>84</v>
      </c>
      <c r="N78" s="20" t="s">
        <v>371</v>
      </c>
      <c r="O78" s="20" t="s">
        <v>110</v>
      </c>
      <c r="P78" s="20" t="s">
        <v>84</v>
      </c>
      <c r="Q78" s="20" t="s">
        <v>111</v>
      </c>
      <c r="R78" s="20" t="s">
        <v>84</v>
      </c>
      <c r="S78" s="20" t="s">
        <v>84</v>
      </c>
      <c r="T78" s="20" t="s">
        <v>85</v>
      </c>
      <c r="U78" s="20" t="s">
        <v>84</v>
      </c>
      <c r="V78" s="20" t="s">
        <v>84</v>
      </c>
      <c r="W78" s="20"/>
      <c r="X78" s="20"/>
      <c r="Y78" s="20" t="s">
        <v>85</v>
      </c>
      <c r="Z78" s="20" t="s">
        <v>85</v>
      </c>
      <c r="AA78" s="20" t="s">
        <v>84</v>
      </c>
      <c r="AB78" s="20" t="s">
        <v>84</v>
      </c>
      <c r="AC78" s="20" t="s">
        <v>84</v>
      </c>
      <c r="AD78" s="20" t="s">
        <v>84</v>
      </c>
      <c r="AE78" s="20" t="s">
        <v>84</v>
      </c>
      <c r="AF78" s="20" t="s">
        <v>84</v>
      </c>
      <c r="AG78" s="20" t="s">
        <v>84</v>
      </c>
      <c r="AH78" s="20" t="s">
        <v>84</v>
      </c>
      <c r="AI78" s="20" t="s">
        <v>84</v>
      </c>
      <c r="AJ78" s="20" t="s">
        <v>84</v>
      </c>
      <c r="AK78" s="20"/>
      <c r="AL78" s="20" t="s">
        <v>84</v>
      </c>
      <c r="AM78" s="20" t="s">
        <v>84</v>
      </c>
      <c r="AN78" s="20" t="s">
        <v>84</v>
      </c>
      <c r="AO78" s="20" t="s">
        <v>84</v>
      </c>
      <c r="AP78" s="20" t="s">
        <v>85</v>
      </c>
      <c r="AQ78" s="20" t="s">
        <v>84</v>
      </c>
      <c r="AR78" s="20" t="s">
        <v>85</v>
      </c>
      <c r="AS78" s="20" t="s">
        <v>84</v>
      </c>
      <c r="AT78" s="20" t="s">
        <v>84</v>
      </c>
      <c r="AU78" s="20" t="s">
        <v>84</v>
      </c>
      <c r="AV78" s="20" t="s">
        <v>84</v>
      </c>
      <c r="AW78" s="20" t="s">
        <v>84</v>
      </c>
      <c r="AX78" s="20"/>
      <c r="AY78" s="20"/>
      <c r="AZ78" s="20"/>
      <c r="BA78" s="20" t="s">
        <v>84</v>
      </c>
      <c r="BB78" s="20"/>
      <c r="BC78" s="20" t="s">
        <v>84</v>
      </c>
      <c r="BD78" s="20"/>
      <c r="BE78" s="71" t="s">
        <v>84</v>
      </c>
      <c r="BF78" s="20" t="s">
        <v>84</v>
      </c>
      <c r="BG78" s="20"/>
      <c r="BH78" s="20"/>
      <c r="BI78" s="17" t="s">
        <v>372</v>
      </c>
    </row>
    <row r="79" spans="1:61" ht="15">
      <c r="A79" s="13" t="s">
        <v>373</v>
      </c>
      <c r="B79" s="14" t="s">
        <v>69</v>
      </c>
      <c r="C79" s="14" t="s">
        <v>69</v>
      </c>
      <c r="D79" s="45" t="s">
        <v>374</v>
      </c>
      <c r="E79" s="53"/>
      <c r="F79" s="17" t="s">
        <v>375</v>
      </c>
      <c r="G79" s="18" t="s">
        <v>73</v>
      </c>
      <c r="H79" s="19"/>
      <c r="I79" s="20"/>
      <c r="J79" s="56"/>
      <c r="K79" s="61"/>
      <c r="L79" s="56"/>
      <c r="M79" s="56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14"/>
      <c r="AV79" s="20"/>
      <c r="AW79" s="20"/>
      <c r="AX79" s="20"/>
      <c r="AY79" s="20"/>
      <c r="AZ79" s="20"/>
      <c r="BA79" s="59"/>
      <c r="BB79" s="59"/>
      <c r="BC79" s="59"/>
      <c r="BD79" s="59"/>
      <c r="BE79" s="20"/>
      <c r="BF79" s="20"/>
      <c r="BG79" s="20"/>
      <c r="BH79" s="20"/>
      <c r="BI79" s="17"/>
    </row>
    <row r="80" spans="1:61" ht="15">
      <c r="A80" s="13" t="s">
        <v>376</v>
      </c>
      <c r="B80" s="23" t="s">
        <v>125</v>
      </c>
      <c r="C80" s="14" t="s">
        <v>69</v>
      </c>
      <c r="D80" s="45" t="s">
        <v>377</v>
      </c>
      <c r="E80" s="53"/>
      <c r="F80" s="75"/>
      <c r="G80" s="18" t="s">
        <v>73</v>
      </c>
      <c r="H80" s="19"/>
      <c r="I80" s="20"/>
      <c r="J80" s="56"/>
      <c r="K80" s="61"/>
      <c r="L80" s="56"/>
      <c r="M80" s="56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14"/>
      <c r="AV80" s="20"/>
      <c r="AW80" s="20"/>
      <c r="AX80" s="20"/>
      <c r="AY80" s="20"/>
      <c r="AZ80" s="20"/>
      <c r="BA80" s="59"/>
      <c r="BB80" s="59"/>
      <c r="BC80" s="59"/>
      <c r="BD80" s="59"/>
      <c r="BE80" s="20"/>
      <c r="BF80" s="20"/>
      <c r="BG80" s="20"/>
      <c r="BH80" s="20"/>
      <c r="BI80" s="17"/>
    </row>
    <row r="81" spans="1:61" ht="15">
      <c r="A81" s="13" t="s">
        <v>378</v>
      </c>
      <c r="B81" s="23" t="s">
        <v>93</v>
      </c>
      <c r="C81" s="23" t="s">
        <v>69</v>
      </c>
      <c r="D81" s="61" t="s">
        <v>379</v>
      </c>
      <c r="E81" s="45" t="s">
        <v>380</v>
      </c>
      <c r="F81" s="17" t="s">
        <v>381</v>
      </c>
      <c r="G81" s="21" t="s">
        <v>154</v>
      </c>
      <c r="H81" s="57">
        <v>43744</v>
      </c>
      <c r="I81" s="20">
        <v>1.3</v>
      </c>
      <c r="J81" s="20" t="s">
        <v>187</v>
      </c>
      <c r="K81" s="35" t="s">
        <v>85</v>
      </c>
      <c r="L81" s="20"/>
      <c r="M81" s="20"/>
      <c r="N81" s="20" t="s">
        <v>99</v>
      </c>
      <c r="O81" s="20" t="s">
        <v>382</v>
      </c>
      <c r="P81" s="20" t="s">
        <v>85</v>
      </c>
      <c r="Q81" s="20" t="s">
        <v>91</v>
      </c>
      <c r="R81" s="20"/>
      <c r="S81" s="20" t="s">
        <v>85</v>
      </c>
      <c r="T81" s="48" t="s">
        <v>85</v>
      </c>
      <c r="U81" s="48" t="s">
        <v>85</v>
      </c>
      <c r="V81" s="48" t="s">
        <v>85</v>
      </c>
      <c r="W81" s="23"/>
      <c r="X81" s="23"/>
      <c r="Y81" s="20" t="s">
        <v>84</v>
      </c>
      <c r="Z81" s="20" t="s">
        <v>85</v>
      </c>
      <c r="AA81" s="20" t="s">
        <v>84</v>
      </c>
      <c r="AB81" s="20" t="s">
        <v>84</v>
      </c>
      <c r="AC81" s="20" t="s">
        <v>84</v>
      </c>
      <c r="AD81" s="20" t="s">
        <v>84</v>
      </c>
      <c r="AE81" s="20" t="s">
        <v>84</v>
      </c>
      <c r="AF81" s="20" t="s">
        <v>84</v>
      </c>
      <c r="AG81" s="20" t="s">
        <v>84</v>
      </c>
      <c r="AH81" s="20" t="s">
        <v>84</v>
      </c>
      <c r="AI81" s="20" t="s">
        <v>84</v>
      </c>
      <c r="AJ81" s="20"/>
      <c r="AK81" s="20" t="s">
        <v>188</v>
      </c>
      <c r="AL81" s="20" t="s">
        <v>84</v>
      </c>
      <c r="AM81" s="20" t="s">
        <v>84</v>
      </c>
      <c r="AN81" s="20" t="s">
        <v>85</v>
      </c>
      <c r="AO81" s="20" t="s">
        <v>85</v>
      </c>
      <c r="AP81" s="20" t="s">
        <v>84</v>
      </c>
      <c r="AQ81" s="20" t="s">
        <v>84</v>
      </c>
      <c r="AR81" s="20" t="s">
        <v>84</v>
      </c>
      <c r="AS81" s="20" t="s">
        <v>84</v>
      </c>
      <c r="AT81" s="20" t="s">
        <v>85</v>
      </c>
      <c r="AU81" s="20" t="s">
        <v>84</v>
      </c>
      <c r="AV81" s="20"/>
      <c r="AW81" s="20" t="s">
        <v>85</v>
      </c>
      <c r="AX81" s="20"/>
      <c r="AY81" s="20"/>
      <c r="AZ81" s="20"/>
      <c r="BA81" s="20"/>
      <c r="BB81" s="20"/>
      <c r="BC81" s="20" t="s">
        <v>383</v>
      </c>
      <c r="BD81" s="42" t="s">
        <v>85</v>
      </c>
      <c r="BE81" s="20" t="s">
        <v>85</v>
      </c>
      <c r="BF81" s="20" t="s">
        <v>384</v>
      </c>
      <c r="BG81" s="20">
        <v>180</v>
      </c>
      <c r="BH81" s="20">
        <v>14</v>
      </c>
      <c r="BI81" s="20"/>
    </row>
    <row r="82" spans="1:61" ht="15">
      <c r="A82" s="13" t="s">
        <v>385</v>
      </c>
      <c r="B82" s="23" t="s">
        <v>93</v>
      </c>
      <c r="C82" s="23" t="s">
        <v>69</v>
      </c>
      <c r="D82" s="61" t="s">
        <v>386</v>
      </c>
      <c r="E82" s="65"/>
      <c r="F82" s="17" t="s">
        <v>387</v>
      </c>
      <c r="G82" s="18" t="s">
        <v>73</v>
      </c>
      <c r="H82" s="57"/>
      <c r="I82" s="20"/>
      <c r="J82" s="20"/>
      <c r="K82" s="35"/>
      <c r="L82" s="20"/>
      <c r="M82" s="20"/>
      <c r="O82" s="20" t="s">
        <v>82</v>
      </c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48" t="s">
        <v>85</v>
      </c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 t="s">
        <v>388</v>
      </c>
    </row>
    <row r="83" spans="1:61" ht="15">
      <c r="A83" s="13" t="s">
        <v>389</v>
      </c>
      <c r="B83" s="23" t="s">
        <v>69</v>
      </c>
      <c r="C83" s="23" t="s">
        <v>69</v>
      </c>
      <c r="D83" s="76" t="s">
        <v>390</v>
      </c>
      <c r="E83" s="53"/>
      <c r="F83" s="17" t="s">
        <v>146</v>
      </c>
      <c r="G83" s="18" t="s">
        <v>73</v>
      </c>
      <c r="H83" s="19"/>
      <c r="I83" s="20"/>
      <c r="J83" s="56"/>
      <c r="K83" s="61"/>
      <c r="L83" s="56"/>
      <c r="M83" s="56"/>
      <c r="O83" s="20" t="s">
        <v>99</v>
      </c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14"/>
      <c r="AV83" s="20"/>
      <c r="AW83" s="20"/>
      <c r="AX83" s="48" t="s">
        <v>85</v>
      </c>
      <c r="AY83" s="20"/>
      <c r="AZ83" s="20"/>
      <c r="BA83" s="59"/>
      <c r="BB83" s="59"/>
      <c r="BC83" s="59"/>
      <c r="BD83" s="59"/>
      <c r="BE83" s="20"/>
      <c r="BF83" s="20"/>
      <c r="BG83" s="20"/>
      <c r="BH83" s="20"/>
      <c r="BI83" s="17"/>
    </row>
    <row r="84" spans="1:61" ht="15">
      <c r="A84" s="13" t="s">
        <v>391</v>
      </c>
      <c r="B84" s="23" t="s">
        <v>125</v>
      </c>
      <c r="C84" s="14" t="s">
        <v>69</v>
      </c>
      <c r="D84" s="76" t="s">
        <v>392</v>
      </c>
      <c r="E84" s="53"/>
      <c r="F84" s="17" t="s">
        <v>393</v>
      </c>
      <c r="G84" s="18" t="s">
        <v>73</v>
      </c>
      <c r="H84" s="19"/>
      <c r="I84" s="20"/>
      <c r="J84" s="56"/>
      <c r="K84" s="61"/>
      <c r="L84" s="56"/>
      <c r="M84" s="56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14"/>
      <c r="AV84" s="20"/>
      <c r="AW84" s="20"/>
      <c r="AX84" s="20"/>
      <c r="AY84" s="20"/>
      <c r="AZ84" s="20"/>
      <c r="BA84" s="59"/>
      <c r="BB84" s="59"/>
      <c r="BC84" s="59"/>
      <c r="BD84" s="59"/>
      <c r="BE84" s="20"/>
      <c r="BF84" s="20"/>
      <c r="BG84" s="20"/>
      <c r="BH84" s="20"/>
      <c r="BI84" s="17"/>
    </row>
    <row r="85" spans="1:61" ht="15">
      <c r="A85" s="13" t="s">
        <v>394</v>
      </c>
      <c r="B85" s="14" t="s">
        <v>102</v>
      </c>
      <c r="C85" s="14" t="s">
        <v>69</v>
      </c>
      <c r="D85" s="61" t="s">
        <v>395</v>
      </c>
      <c r="E85" s="53"/>
      <c r="F85" s="75"/>
      <c r="G85" s="18" t="s">
        <v>73</v>
      </c>
      <c r="H85" s="19"/>
      <c r="I85" s="20"/>
      <c r="J85" s="56"/>
      <c r="K85" s="61"/>
      <c r="L85" s="56"/>
      <c r="M85" s="56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14"/>
      <c r="AV85" s="20"/>
      <c r="AW85" s="20"/>
      <c r="AX85" s="20"/>
      <c r="AY85" s="20"/>
      <c r="AZ85" s="20"/>
      <c r="BA85" s="59"/>
      <c r="BB85" s="59"/>
      <c r="BC85" s="59"/>
      <c r="BD85" s="59"/>
      <c r="BE85" s="20"/>
      <c r="BF85" s="20"/>
      <c r="BG85" s="20"/>
      <c r="BH85" s="20"/>
      <c r="BI85" s="17"/>
    </row>
    <row r="86" spans="1:61" ht="15">
      <c r="A86" s="13" t="s">
        <v>396</v>
      </c>
      <c r="B86" s="87" t="s">
        <v>133</v>
      </c>
      <c r="C86" s="50" t="s">
        <v>397</v>
      </c>
      <c r="D86" s="61"/>
      <c r="E86" s="31" t="s">
        <v>398</v>
      </c>
      <c r="F86" s="17" t="s">
        <v>399</v>
      </c>
      <c r="G86" s="21" t="s">
        <v>400</v>
      </c>
      <c r="H86" s="47">
        <v>44546</v>
      </c>
      <c r="I86" s="88">
        <v>0.1</v>
      </c>
      <c r="J86" s="88" t="s">
        <v>344</v>
      </c>
      <c r="K86" s="89"/>
      <c r="L86" s="89"/>
      <c r="M86" s="89"/>
      <c r="N86" s="88" t="s">
        <v>99</v>
      </c>
      <c r="O86" s="88" t="s">
        <v>148</v>
      </c>
      <c r="P86" s="90" t="s">
        <v>85</v>
      </c>
      <c r="Q86" s="88" t="s">
        <v>138</v>
      </c>
      <c r="R86" s="90" t="s">
        <v>84</v>
      </c>
      <c r="S86" s="90" t="s">
        <v>85</v>
      </c>
      <c r="T86" s="90" t="s">
        <v>85</v>
      </c>
      <c r="U86" s="90" t="s">
        <v>84</v>
      </c>
      <c r="V86" s="90" t="s">
        <v>84</v>
      </c>
      <c r="W86" s="88"/>
      <c r="X86" s="88"/>
      <c r="Y86" s="90" t="s">
        <v>85</v>
      </c>
      <c r="Z86" s="90" t="s">
        <v>85</v>
      </c>
      <c r="AA86" s="90" t="s">
        <v>85</v>
      </c>
      <c r="AB86" s="90" t="s">
        <v>85</v>
      </c>
      <c r="AC86" s="90" t="s">
        <v>85</v>
      </c>
      <c r="AD86" s="90" t="s">
        <v>85</v>
      </c>
      <c r="AE86" s="90" t="s">
        <v>85</v>
      </c>
      <c r="AF86" s="90" t="s">
        <v>85</v>
      </c>
      <c r="AG86" s="90" t="s">
        <v>85</v>
      </c>
      <c r="AH86" s="90" t="s">
        <v>85</v>
      </c>
      <c r="AI86" s="90" t="s">
        <v>85</v>
      </c>
      <c r="AJ86" s="90" t="s">
        <v>85</v>
      </c>
      <c r="AK86" s="90" t="s">
        <v>85</v>
      </c>
      <c r="AL86" s="88" t="s">
        <v>84</v>
      </c>
      <c r="AM86" s="90" t="s">
        <v>85</v>
      </c>
      <c r="AN86" s="90" t="s">
        <v>85</v>
      </c>
      <c r="AO86" s="90" t="s">
        <v>85</v>
      </c>
      <c r="AP86" s="90" t="s">
        <v>85</v>
      </c>
      <c r="AQ86" s="88" t="s">
        <v>84</v>
      </c>
      <c r="AR86" s="90" t="s">
        <v>85</v>
      </c>
      <c r="AS86" s="90" t="s">
        <v>85</v>
      </c>
      <c r="AT86" s="90" t="s">
        <v>85</v>
      </c>
      <c r="AU86" s="90" t="s">
        <v>85</v>
      </c>
      <c r="AV86" s="88" t="s">
        <v>84</v>
      </c>
      <c r="AW86" s="90" t="s">
        <v>85</v>
      </c>
      <c r="AX86" s="48" t="s">
        <v>85</v>
      </c>
      <c r="AY86" s="20"/>
      <c r="AZ86" s="20"/>
      <c r="BA86" s="88" t="s">
        <v>84</v>
      </c>
      <c r="BB86" s="89"/>
      <c r="BC86" s="89"/>
      <c r="BD86" s="89"/>
      <c r="BE86" s="90" t="s">
        <v>85</v>
      </c>
      <c r="BF86" s="90" t="s">
        <v>85</v>
      </c>
      <c r="BG86" s="88" t="s">
        <v>69</v>
      </c>
      <c r="BH86" s="88" t="s">
        <v>69</v>
      </c>
      <c r="BI86" s="89"/>
    </row>
    <row r="87" spans="1:61" ht="15">
      <c r="A87" s="13" t="s">
        <v>401</v>
      </c>
      <c r="B87" s="23" t="s">
        <v>69</v>
      </c>
      <c r="C87" s="23" t="s">
        <v>69</v>
      </c>
      <c r="D87" s="61" t="s">
        <v>402</v>
      </c>
      <c r="E87" s="53"/>
      <c r="F87" s="75"/>
      <c r="G87" s="18" t="s">
        <v>73</v>
      </c>
      <c r="H87" s="19"/>
      <c r="I87" s="20"/>
      <c r="J87" s="56"/>
      <c r="K87" s="61"/>
      <c r="L87" s="56"/>
      <c r="M87" s="56"/>
      <c r="N87" s="20"/>
      <c r="O87" s="20"/>
      <c r="P87" s="20"/>
      <c r="Q87" s="20"/>
      <c r="R87" s="20"/>
      <c r="S87" s="20"/>
      <c r="T87" s="20"/>
      <c r="U87" s="20"/>
      <c r="V87" s="23"/>
      <c r="W87" s="23"/>
      <c r="X87" s="23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14"/>
      <c r="AV87" s="20"/>
      <c r="AW87" s="20"/>
      <c r="AX87" s="20"/>
      <c r="AY87" s="20"/>
      <c r="AZ87" s="20"/>
      <c r="BA87" s="59"/>
      <c r="BB87" s="59"/>
      <c r="BC87" s="59"/>
      <c r="BD87" s="59"/>
      <c r="BE87" s="20"/>
      <c r="BF87" s="20"/>
      <c r="BG87" s="20"/>
      <c r="BH87" s="20"/>
      <c r="BI87" s="17"/>
    </row>
    <row r="88" spans="1:61" ht="15">
      <c r="A88" s="13" t="s">
        <v>403</v>
      </c>
      <c r="B88" s="14" t="s">
        <v>102</v>
      </c>
      <c r="C88" s="23" t="s">
        <v>69</v>
      </c>
      <c r="D88" s="61" t="s">
        <v>404</v>
      </c>
      <c r="E88" s="53"/>
      <c r="F88" s="75"/>
      <c r="G88" s="18" t="s">
        <v>73</v>
      </c>
      <c r="H88" s="19"/>
      <c r="I88" s="20"/>
      <c r="J88" s="56"/>
      <c r="K88" s="61"/>
      <c r="L88" s="56"/>
      <c r="M88" s="56"/>
      <c r="N88" s="20" t="s">
        <v>99</v>
      </c>
      <c r="O88" s="20" t="s">
        <v>405</v>
      </c>
      <c r="P88" s="20"/>
      <c r="Q88" s="20"/>
      <c r="R88" s="20"/>
      <c r="S88" s="20"/>
      <c r="T88" s="20"/>
      <c r="U88" s="20"/>
      <c r="V88" s="23"/>
      <c r="W88" s="23"/>
      <c r="X88" s="23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14"/>
      <c r="AV88" s="20"/>
      <c r="AW88" s="20"/>
      <c r="AX88" s="20"/>
      <c r="AY88" s="20"/>
      <c r="AZ88" s="20"/>
      <c r="BA88" s="59"/>
      <c r="BB88" s="59"/>
      <c r="BC88" s="59"/>
      <c r="BD88" s="59"/>
      <c r="BE88" s="20"/>
      <c r="BF88" s="20"/>
      <c r="BG88" s="20"/>
      <c r="BH88" s="20"/>
      <c r="BI88" s="17"/>
    </row>
    <row r="89" spans="1:61" ht="15">
      <c r="A89" s="13" t="s">
        <v>406</v>
      </c>
      <c r="B89" s="14" t="s">
        <v>102</v>
      </c>
      <c r="C89" s="14" t="s">
        <v>69</v>
      </c>
      <c r="D89" s="61" t="s">
        <v>407</v>
      </c>
      <c r="E89" s="86"/>
      <c r="F89" s="75"/>
      <c r="G89" s="18" t="s">
        <v>73</v>
      </c>
      <c r="H89" s="57"/>
      <c r="I89" s="20"/>
      <c r="J89" s="56"/>
      <c r="K89" s="59"/>
      <c r="L89" s="56"/>
      <c r="M89" s="56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63"/>
      <c r="BE89" s="20"/>
      <c r="BF89" s="20"/>
      <c r="BG89" s="20"/>
      <c r="BH89" s="20"/>
      <c r="BI89" s="17"/>
    </row>
    <row r="90" spans="1:61" ht="15">
      <c r="A90" s="13" t="s">
        <v>408</v>
      </c>
      <c r="B90" s="14" t="s">
        <v>102</v>
      </c>
      <c r="C90" s="14" t="s">
        <v>69</v>
      </c>
      <c r="D90" s="61" t="s">
        <v>409</v>
      </c>
      <c r="E90" s="86"/>
      <c r="F90" s="75"/>
      <c r="G90" s="18" t="s">
        <v>73</v>
      </c>
      <c r="H90" s="57"/>
      <c r="I90" s="20"/>
      <c r="J90" s="56"/>
      <c r="K90" s="59"/>
      <c r="L90" s="56"/>
      <c r="M90" s="56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42" t="s">
        <v>85</v>
      </c>
      <c r="BE90" s="20"/>
      <c r="BF90" s="20"/>
      <c r="BG90" s="20"/>
      <c r="BH90" s="20"/>
      <c r="BI90" s="17"/>
    </row>
    <row r="91" spans="1:61" ht="15">
      <c r="A91" s="13" t="s">
        <v>410</v>
      </c>
      <c r="B91" s="14" t="s">
        <v>125</v>
      </c>
      <c r="C91" s="14" t="s">
        <v>69</v>
      </c>
      <c r="D91" s="61" t="s">
        <v>411</v>
      </c>
      <c r="E91" s="16" t="s">
        <v>412</v>
      </c>
      <c r="F91" s="75"/>
      <c r="G91" s="21" t="s">
        <v>165</v>
      </c>
      <c r="H91" s="19">
        <v>43924</v>
      </c>
      <c r="I91" s="20" t="s">
        <v>250</v>
      </c>
      <c r="J91" s="56" t="s">
        <v>286</v>
      </c>
      <c r="K91" s="61"/>
      <c r="L91" s="56"/>
      <c r="M91" s="56"/>
      <c r="N91" s="20" t="s">
        <v>99</v>
      </c>
      <c r="O91" s="20" t="s">
        <v>413</v>
      </c>
      <c r="P91" s="20" t="s">
        <v>85</v>
      </c>
      <c r="Q91" s="20" t="s">
        <v>111</v>
      </c>
      <c r="R91" s="20"/>
      <c r="S91" s="20" t="s">
        <v>84</v>
      </c>
      <c r="T91" s="48" t="s">
        <v>85</v>
      </c>
      <c r="U91" s="23" t="s">
        <v>84</v>
      </c>
      <c r="V91" s="23" t="s">
        <v>84</v>
      </c>
      <c r="W91" s="23"/>
      <c r="X91" s="23"/>
      <c r="Y91" s="20" t="s">
        <v>84</v>
      </c>
      <c r="Z91" s="20" t="s">
        <v>85</v>
      </c>
      <c r="AA91" s="20" t="s">
        <v>84</v>
      </c>
      <c r="AB91" s="20" t="s">
        <v>84</v>
      </c>
      <c r="AC91" s="20" t="s">
        <v>84</v>
      </c>
      <c r="AD91" s="20" t="s">
        <v>84</v>
      </c>
      <c r="AE91" s="20" t="s">
        <v>84</v>
      </c>
      <c r="AF91" s="20" t="s">
        <v>84</v>
      </c>
      <c r="AG91" s="20" t="s">
        <v>84</v>
      </c>
      <c r="AH91" s="20" t="s">
        <v>84</v>
      </c>
      <c r="AI91" s="20" t="s">
        <v>84</v>
      </c>
      <c r="AJ91" s="20"/>
      <c r="AK91" s="20" t="s">
        <v>198</v>
      </c>
      <c r="AL91" s="20" t="s">
        <v>84</v>
      </c>
      <c r="AM91" s="20" t="s">
        <v>85</v>
      </c>
      <c r="AN91" s="20" t="s">
        <v>84</v>
      </c>
      <c r="AO91" s="20" t="s">
        <v>85</v>
      </c>
      <c r="AP91" s="20" t="s">
        <v>84</v>
      </c>
      <c r="AQ91" s="20" t="s">
        <v>84</v>
      </c>
      <c r="AR91" s="20" t="s">
        <v>84</v>
      </c>
      <c r="AS91" s="20" t="s">
        <v>84</v>
      </c>
      <c r="AT91" s="20" t="s">
        <v>85</v>
      </c>
      <c r="AU91" s="14" t="s">
        <v>84</v>
      </c>
      <c r="AV91" s="20"/>
      <c r="AW91" s="20" t="s">
        <v>84</v>
      </c>
      <c r="AX91" s="20"/>
      <c r="AY91" s="20"/>
      <c r="AZ91" s="20"/>
      <c r="BA91" s="58" t="str">
        <f>HYPERLINK("https://community.rsa.com/community/products/netwitness/blog/2020/04/09/using-rsa-netwitness-to-detect-ninja-c2","Yes")</f>
        <v>Yes</v>
      </c>
      <c r="BB91" s="59"/>
      <c r="BC91" s="59"/>
      <c r="BD91" s="59"/>
      <c r="BE91" s="20" t="s">
        <v>85</v>
      </c>
      <c r="BF91" s="20" t="s">
        <v>84</v>
      </c>
      <c r="BG91" s="20" t="s">
        <v>69</v>
      </c>
      <c r="BH91" s="20">
        <v>4</v>
      </c>
      <c r="BI91" s="17" t="s">
        <v>414</v>
      </c>
    </row>
    <row r="92" spans="1:61" ht="15">
      <c r="A92" s="13" t="s">
        <v>415</v>
      </c>
      <c r="B92" s="14" t="s">
        <v>125</v>
      </c>
      <c r="C92" s="14" t="s">
        <v>69</v>
      </c>
      <c r="D92" s="61" t="s">
        <v>416</v>
      </c>
      <c r="E92" s="86"/>
      <c r="F92" s="75"/>
      <c r="G92" s="18" t="s">
        <v>73</v>
      </c>
      <c r="H92" s="57"/>
      <c r="I92" s="20"/>
      <c r="J92" s="56"/>
      <c r="K92" s="59"/>
      <c r="L92" s="56"/>
      <c r="M92" s="56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17"/>
    </row>
    <row r="93" spans="1:61" ht="15">
      <c r="A93" s="91" t="s">
        <v>417</v>
      </c>
      <c r="B93" s="92" t="s">
        <v>69</v>
      </c>
      <c r="C93" s="92" t="s">
        <v>69</v>
      </c>
      <c r="D93" s="93" t="s">
        <v>418</v>
      </c>
      <c r="E93" s="69"/>
      <c r="F93" s="94" t="s">
        <v>419</v>
      </c>
      <c r="G93" s="94" t="s">
        <v>419</v>
      </c>
      <c r="H93" s="95">
        <v>43781</v>
      </c>
      <c r="I93" s="92">
        <v>1</v>
      </c>
      <c r="J93" s="96" t="s">
        <v>420</v>
      </c>
      <c r="K93" s="97" t="s">
        <v>85</v>
      </c>
      <c r="L93" s="98"/>
      <c r="M93" s="98"/>
      <c r="N93" s="92" t="s">
        <v>99</v>
      </c>
      <c r="O93" s="92" t="s">
        <v>110</v>
      </c>
      <c r="P93" s="22" t="s">
        <v>85</v>
      </c>
      <c r="Q93" s="92" t="s">
        <v>421</v>
      </c>
      <c r="R93" s="99"/>
      <c r="S93" s="22" t="s">
        <v>85</v>
      </c>
      <c r="T93" s="22" t="s">
        <v>85</v>
      </c>
      <c r="U93" s="22" t="s">
        <v>85</v>
      </c>
      <c r="V93" s="22" t="s">
        <v>85</v>
      </c>
      <c r="W93" s="14"/>
      <c r="X93" s="14"/>
      <c r="Y93" s="92" t="s">
        <v>84</v>
      </c>
      <c r="Z93" s="22" t="s">
        <v>85</v>
      </c>
      <c r="AA93" s="92" t="s">
        <v>84</v>
      </c>
      <c r="AB93" s="92" t="s">
        <v>84</v>
      </c>
      <c r="AC93" s="22" t="s">
        <v>85</v>
      </c>
      <c r="AD93" s="92" t="s">
        <v>84</v>
      </c>
      <c r="AE93" s="92" t="s">
        <v>84</v>
      </c>
      <c r="AF93" s="92" t="s">
        <v>84</v>
      </c>
      <c r="AG93" s="92" t="s">
        <v>84</v>
      </c>
      <c r="AH93" s="92" t="s">
        <v>84</v>
      </c>
      <c r="AI93" s="92" t="s">
        <v>84</v>
      </c>
      <c r="AJ93" s="99"/>
      <c r="AK93" s="92" t="s">
        <v>198</v>
      </c>
      <c r="AL93" s="92" t="s">
        <v>84</v>
      </c>
      <c r="AM93" s="22" t="s">
        <v>85</v>
      </c>
      <c r="AN93" s="92" t="s">
        <v>84</v>
      </c>
      <c r="AO93" s="92" t="s">
        <v>84</v>
      </c>
      <c r="AP93" s="92" t="s">
        <v>84</v>
      </c>
      <c r="AQ93" s="92" t="s">
        <v>84</v>
      </c>
      <c r="AR93" s="92" t="s">
        <v>84</v>
      </c>
      <c r="AS93" s="92" t="s">
        <v>84</v>
      </c>
      <c r="AT93" s="92" t="s">
        <v>84</v>
      </c>
      <c r="AU93" s="92" t="s">
        <v>84</v>
      </c>
      <c r="AV93" s="99"/>
      <c r="AW93" s="92" t="s">
        <v>84</v>
      </c>
      <c r="AX93" s="92"/>
      <c r="AY93" s="92"/>
      <c r="AZ93" s="92"/>
      <c r="BA93" s="99"/>
      <c r="BB93" s="99"/>
      <c r="BC93" s="99"/>
      <c r="BD93" s="99"/>
      <c r="BE93" s="22" t="s">
        <v>85</v>
      </c>
      <c r="BF93" s="92" t="s">
        <v>84</v>
      </c>
      <c r="BG93" s="92" t="s">
        <v>69</v>
      </c>
      <c r="BH93" s="92">
        <v>0</v>
      </c>
      <c r="BI93" s="94" t="s">
        <v>422</v>
      </c>
    </row>
    <row r="94" spans="1:61" ht="15">
      <c r="A94" s="13" t="s">
        <v>423</v>
      </c>
      <c r="B94" s="23" t="s">
        <v>125</v>
      </c>
      <c r="C94" s="23" t="s">
        <v>69</v>
      </c>
      <c r="D94" s="61" t="s">
        <v>424</v>
      </c>
      <c r="E94" s="16" t="s">
        <v>425</v>
      </c>
      <c r="F94" s="17" t="s">
        <v>426</v>
      </c>
      <c r="G94" s="21" t="s">
        <v>154</v>
      </c>
      <c r="H94" s="19">
        <v>43811</v>
      </c>
      <c r="I94" s="20" t="s">
        <v>427</v>
      </c>
      <c r="J94" s="56" t="s">
        <v>155</v>
      </c>
      <c r="K94" s="61"/>
      <c r="L94" s="56"/>
      <c r="M94" s="56"/>
      <c r="N94" s="20" t="s">
        <v>99</v>
      </c>
      <c r="O94" s="20" t="s">
        <v>117</v>
      </c>
      <c r="P94" s="20" t="s">
        <v>84</v>
      </c>
      <c r="Q94" s="20" t="s">
        <v>138</v>
      </c>
      <c r="R94" s="20"/>
      <c r="S94" s="20" t="s">
        <v>84</v>
      </c>
      <c r="T94" s="48" t="s">
        <v>85</v>
      </c>
      <c r="U94" s="23" t="s">
        <v>84</v>
      </c>
      <c r="V94" s="23" t="s">
        <v>84</v>
      </c>
      <c r="W94" s="23"/>
      <c r="X94" s="23"/>
      <c r="Y94" s="20" t="s">
        <v>84</v>
      </c>
      <c r="Z94" s="20" t="s">
        <v>85</v>
      </c>
      <c r="AA94" s="20" t="s">
        <v>84</v>
      </c>
      <c r="AB94" s="20" t="s">
        <v>84</v>
      </c>
      <c r="AC94" s="20" t="s">
        <v>84</v>
      </c>
      <c r="AD94" s="20" t="s">
        <v>84</v>
      </c>
      <c r="AE94" s="20" t="s">
        <v>84</v>
      </c>
      <c r="AF94" s="20" t="s">
        <v>84</v>
      </c>
      <c r="AG94" s="20" t="s">
        <v>84</v>
      </c>
      <c r="AH94" s="20" t="s">
        <v>84</v>
      </c>
      <c r="AI94" s="20" t="s">
        <v>84</v>
      </c>
      <c r="AJ94" s="20"/>
      <c r="AK94" s="20" t="s">
        <v>198</v>
      </c>
      <c r="AL94" s="20" t="s">
        <v>84</v>
      </c>
      <c r="AM94" s="20" t="s">
        <v>84</v>
      </c>
      <c r="AN94" s="20" t="s">
        <v>84</v>
      </c>
      <c r="AO94" s="20" t="s">
        <v>85</v>
      </c>
      <c r="AP94" s="20" t="s">
        <v>84</v>
      </c>
      <c r="AQ94" s="20" t="s">
        <v>84</v>
      </c>
      <c r="AR94" s="20" t="s">
        <v>84</v>
      </c>
      <c r="AS94" s="20" t="s">
        <v>84</v>
      </c>
      <c r="AT94" s="20" t="s">
        <v>84</v>
      </c>
      <c r="AU94" s="58" t="str">
        <f>HYPERLINK("https://attack.mitre.org/software/S0340/","Yes")</f>
        <v>Yes</v>
      </c>
      <c r="AV94" s="20" t="s">
        <v>85</v>
      </c>
      <c r="AW94" s="20" t="s">
        <v>84</v>
      </c>
      <c r="AX94" s="20"/>
      <c r="AY94" s="20"/>
      <c r="AZ94" s="20"/>
      <c r="BA94" s="20"/>
      <c r="BB94" s="35"/>
      <c r="BC94" s="35"/>
      <c r="BD94" s="35"/>
      <c r="BE94" s="20" t="s">
        <v>85</v>
      </c>
      <c r="BF94" s="20" t="s">
        <v>84</v>
      </c>
      <c r="BG94" s="20" t="s">
        <v>69</v>
      </c>
      <c r="BH94" s="20">
        <v>3</v>
      </c>
      <c r="BI94" s="17"/>
    </row>
    <row r="95" spans="1:61" ht="15">
      <c r="A95" s="13" t="s">
        <v>428</v>
      </c>
      <c r="B95" s="14" t="s">
        <v>102</v>
      </c>
      <c r="C95" s="92" t="s">
        <v>69</v>
      </c>
      <c r="D95" s="61" t="s">
        <v>429</v>
      </c>
      <c r="E95" s="53"/>
      <c r="F95" s="17" t="s">
        <v>430</v>
      </c>
      <c r="G95" s="18" t="s">
        <v>73</v>
      </c>
      <c r="H95" s="19"/>
      <c r="I95" s="20"/>
      <c r="J95" s="56"/>
      <c r="K95" s="61"/>
      <c r="L95" s="56"/>
      <c r="M95" s="56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59"/>
      <c r="AV95" s="20"/>
      <c r="AW95" s="20"/>
      <c r="AX95" s="20"/>
      <c r="AY95" s="20"/>
      <c r="AZ95" s="20"/>
      <c r="BA95" s="59"/>
      <c r="BB95" s="59"/>
      <c r="BC95" s="59"/>
      <c r="BD95" s="59"/>
      <c r="BE95" s="20"/>
      <c r="BF95" s="56"/>
      <c r="BG95" s="20"/>
      <c r="BH95" s="20"/>
      <c r="BI95" s="17"/>
    </row>
    <row r="96" spans="1:61" ht="15">
      <c r="A96" s="100" t="s">
        <v>431</v>
      </c>
      <c r="B96" s="101" t="s">
        <v>133</v>
      </c>
      <c r="C96" s="102" t="s">
        <v>432</v>
      </c>
      <c r="D96" s="89"/>
      <c r="E96" s="103" t="s">
        <v>433</v>
      </c>
      <c r="F96" s="27" t="s">
        <v>434</v>
      </c>
      <c r="G96" s="104" t="s">
        <v>435</v>
      </c>
      <c r="H96" s="105">
        <v>45517</v>
      </c>
      <c r="I96" s="89"/>
      <c r="J96" s="88" t="s">
        <v>187</v>
      </c>
      <c r="K96" s="89"/>
      <c r="L96" s="89"/>
      <c r="M96" s="89"/>
      <c r="N96" s="88" t="s">
        <v>99</v>
      </c>
      <c r="O96" s="88" t="s">
        <v>148</v>
      </c>
      <c r="P96" s="90" t="s">
        <v>85</v>
      </c>
      <c r="Q96" s="88" t="s">
        <v>91</v>
      </c>
      <c r="R96" s="89"/>
      <c r="S96" s="90" t="s">
        <v>85</v>
      </c>
      <c r="T96" s="90" t="s">
        <v>85</v>
      </c>
      <c r="U96" s="90" t="s">
        <v>85</v>
      </c>
      <c r="V96" s="90" t="s">
        <v>85</v>
      </c>
      <c r="W96" s="89"/>
      <c r="X96" s="89"/>
      <c r="Y96" s="90" t="s">
        <v>85</v>
      </c>
      <c r="Z96" s="90" t="s">
        <v>85</v>
      </c>
      <c r="AA96" s="90" t="s">
        <v>85</v>
      </c>
      <c r="AB96" s="89"/>
      <c r="AC96" s="89"/>
      <c r="AD96" s="89"/>
      <c r="AE96" s="89"/>
      <c r="AF96" s="89"/>
      <c r="AG96" s="89"/>
      <c r="AH96" s="89"/>
      <c r="AI96" s="90" t="s">
        <v>85</v>
      </c>
      <c r="AJ96" s="89"/>
      <c r="AK96" s="90" t="s">
        <v>85</v>
      </c>
      <c r="AL96" s="89"/>
      <c r="AM96" s="90" t="s">
        <v>85</v>
      </c>
      <c r="AN96" s="90" t="s">
        <v>85</v>
      </c>
      <c r="AO96" s="90" t="s">
        <v>85</v>
      </c>
      <c r="AP96" s="90" t="s">
        <v>85</v>
      </c>
      <c r="AQ96" s="89"/>
      <c r="AR96" s="90" t="s">
        <v>85</v>
      </c>
      <c r="AS96" s="90" t="s">
        <v>85</v>
      </c>
      <c r="AT96" s="90" t="s">
        <v>85</v>
      </c>
      <c r="AU96" s="89"/>
      <c r="AV96" s="90" t="s">
        <v>85</v>
      </c>
      <c r="AW96" s="90" t="s">
        <v>85</v>
      </c>
      <c r="AX96" s="90" t="s">
        <v>85</v>
      </c>
      <c r="AY96" s="89"/>
      <c r="AZ96" s="90" t="s">
        <v>85</v>
      </c>
      <c r="BA96" s="89"/>
      <c r="BB96" s="89"/>
      <c r="BC96" s="89"/>
      <c r="BD96" s="89"/>
      <c r="BE96" s="90" t="s">
        <v>85</v>
      </c>
      <c r="BF96" s="90" t="s">
        <v>436</v>
      </c>
      <c r="BG96" s="89"/>
      <c r="BH96" s="89"/>
      <c r="BI96" s="27" t="s">
        <v>437</v>
      </c>
    </row>
    <row r="97" spans="1:61" ht="15">
      <c r="A97" s="13" t="s">
        <v>438</v>
      </c>
      <c r="B97" s="87" t="s">
        <v>133</v>
      </c>
      <c r="C97" s="50">
        <v>200</v>
      </c>
      <c r="D97" s="61"/>
      <c r="E97" s="16" t="s">
        <v>439</v>
      </c>
      <c r="F97" s="17" t="s">
        <v>440</v>
      </c>
      <c r="G97" s="18" t="s">
        <v>73</v>
      </c>
      <c r="H97" s="57"/>
      <c r="I97" s="20"/>
      <c r="J97" s="56"/>
      <c r="K97" s="61"/>
      <c r="L97" s="56"/>
      <c r="M97" s="56"/>
      <c r="N97" s="20" t="s">
        <v>90</v>
      </c>
      <c r="O97" s="106" t="s">
        <v>90</v>
      </c>
      <c r="P97" s="20" t="s">
        <v>84</v>
      </c>
      <c r="Q97" s="20" t="s">
        <v>111</v>
      </c>
      <c r="R97" s="20"/>
      <c r="S97" s="20" t="s">
        <v>84</v>
      </c>
      <c r="T97" s="20" t="s">
        <v>85</v>
      </c>
      <c r="U97" s="20" t="s">
        <v>85</v>
      </c>
      <c r="V97" s="20" t="s">
        <v>85</v>
      </c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59"/>
      <c r="AV97" s="20"/>
      <c r="AW97" s="20"/>
      <c r="AX97" s="20"/>
      <c r="AY97" s="20"/>
      <c r="AZ97" s="20"/>
      <c r="BA97" s="59"/>
      <c r="BB97" s="59"/>
      <c r="BC97" s="59"/>
      <c r="BD97" s="59"/>
      <c r="BE97" s="20"/>
      <c r="BF97" s="56"/>
      <c r="BG97" s="20"/>
      <c r="BH97" s="20"/>
      <c r="BI97" s="17"/>
    </row>
    <row r="98" spans="1:61" ht="15">
      <c r="A98" s="13" t="s">
        <v>441</v>
      </c>
      <c r="B98" s="92" t="s">
        <v>69</v>
      </c>
      <c r="C98" s="92" t="s">
        <v>69</v>
      </c>
      <c r="D98" s="61" t="s">
        <v>442</v>
      </c>
      <c r="E98" s="53"/>
      <c r="F98" s="17" t="s">
        <v>443</v>
      </c>
      <c r="G98" s="18" t="s">
        <v>73</v>
      </c>
      <c r="H98" s="57"/>
      <c r="I98" s="20"/>
      <c r="J98" s="56"/>
      <c r="K98" s="61"/>
      <c r="L98" s="56"/>
      <c r="M98" s="56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59"/>
      <c r="AV98" s="20"/>
      <c r="AW98" s="20"/>
      <c r="AX98" s="20"/>
      <c r="AY98" s="20"/>
      <c r="AZ98" s="20"/>
      <c r="BA98" s="59"/>
      <c r="BB98" s="59"/>
      <c r="BC98" s="59"/>
      <c r="BD98" s="59"/>
      <c r="BE98" s="20"/>
      <c r="BF98" s="56"/>
      <c r="BG98" s="20"/>
      <c r="BH98" s="20"/>
      <c r="BI98" s="17"/>
    </row>
    <row r="99" spans="1:61" ht="15">
      <c r="A99" s="13" t="s">
        <v>444</v>
      </c>
      <c r="B99" s="14" t="s">
        <v>113</v>
      </c>
      <c r="C99" s="92" t="s">
        <v>98</v>
      </c>
      <c r="D99" s="107" t="s">
        <v>445</v>
      </c>
      <c r="E99" s="53"/>
      <c r="F99" s="17" t="s">
        <v>116</v>
      </c>
      <c r="G99" s="18" t="s">
        <v>116</v>
      </c>
      <c r="H99" s="19">
        <v>45770</v>
      </c>
      <c r="I99" s="20">
        <v>1.1000000000000001</v>
      </c>
      <c r="J99" s="56" t="s">
        <v>99</v>
      </c>
      <c r="K99" s="61"/>
      <c r="L99" s="56"/>
      <c r="M99" s="56"/>
      <c r="N99" s="20" t="s">
        <v>99</v>
      </c>
      <c r="O99" s="20" t="s">
        <v>446</v>
      </c>
      <c r="P99" s="20"/>
      <c r="Q99" s="20" t="s">
        <v>91</v>
      </c>
      <c r="R99" s="20"/>
      <c r="S99" s="20"/>
      <c r="T99" s="20" t="s">
        <v>85</v>
      </c>
      <c r="U99" s="20" t="s">
        <v>85</v>
      </c>
      <c r="V99" s="20" t="s">
        <v>85</v>
      </c>
      <c r="W99" s="20"/>
      <c r="X99" s="20"/>
      <c r="Y99" s="20"/>
      <c r="Z99" s="20" t="s">
        <v>85</v>
      </c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59"/>
      <c r="AV99" s="20"/>
      <c r="AW99" s="20"/>
      <c r="AX99" s="20"/>
      <c r="AY99" s="20"/>
      <c r="AZ99" s="20"/>
      <c r="BA99" s="59"/>
      <c r="BB99" s="59"/>
      <c r="BC99" s="59"/>
      <c r="BD99" s="59"/>
      <c r="BE99" s="20" t="s">
        <v>85</v>
      </c>
      <c r="BF99" s="56"/>
      <c r="BG99" s="20"/>
      <c r="BH99" s="20"/>
      <c r="BI99" s="17"/>
    </row>
    <row r="100" spans="1:61" ht="15">
      <c r="A100" s="13" t="s">
        <v>447</v>
      </c>
      <c r="B100" s="14" t="s">
        <v>448</v>
      </c>
      <c r="C100" s="92" t="s">
        <v>69</v>
      </c>
      <c r="D100" s="107" t="s">
        <v>449</v>
      </c>
      <c r="E100" s="53"/>
      <c r="F100" s="17" t="s">
        <v>450</v>
      </c>
      <c r="G100" s="18" t="s">
        <v>73</v>
      </c>
      <c r="H100" s="57"/>
      <c r="I100" s="20"/>
      <c r="J100" s="56"/>
      <c r="K100" s="61"/>
      <c r="L100" s="56"/>
      <c r="M100" s="56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59"/>
      <c r="AV100" s="20"/>
      <c r="AW100" s="20"/>
      <c r="AX100" s="20"/>
      <c r="AY100" s="20"/>
      <c r="AZ100" s="20"/>
      <c r="BA100" s="59"/>
      <c r="BB100" s="59"/>
      <c r="BC100" s="59"/>
      <c r="BD100" s="59"/>
      <c r="BE100" s="20"/>
      <c r="BF100" s="56"/>
      <c r="BG100" s="20"/>
      <c r="BH100" s="20"/>
      <c r="BI100" s="17"/>
    </row>
    <row r="101" spans="1:61" ht="15">
      <c r="A101" s="13" t="s">
        <v>451</v>
      </c>
      <c r="B101" s="14" t="s">
        <v>102</v>
      </c>
      <c r="C101" s="14" t="s">
        <v>69</v>
      </c>
      <c r="D101" s="61" t="s">
        <v>452</v>
      </c>
      <c r="E101" s="31" t="s">
        <v>453</v>
      </c>
      <c r="F101" s="17"/>
      <c r="G101" s="18" t="s">
        <v>73</v>
      </c>
      <c r="H101" s="57"/>
      <c r="I101" s="20"/>
      <c r="J101" s="56"/>
      <c r="K101" s="61"/>
      <c r="L101" s="56"/>
      <c r="M101" s="56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59"/>
      <c r="AV101" s="20"/>
      <c r="AW101" s="20"/>
      <c r="AX101" s="20"/>
      <c r="AY101" s="20"/>
      <c r="AZ101" s="20"/>
      <c r="BA101" s="59"/>
      <c r="BB101" s="59"/>
      <c r="BC101" s="59"/>
      <c r="BD101" s="59"/>
      <c r="BE101" s="20"/>
      <c r="BF101" s="56"/>
      <c r="BG101" s="20"/>
      <c r="BH101" s="20"/>
      <c r="BI101" s="17"/>
    </row>
    <row r="102" spans="1:61" ht="15">
      <c r="A102" s="13" t="s">
        <v>454</v>
      </c>
      <c r="B102" s="14" t="s">
        <v>93</v>
      </c>
      <c r="C102" s="14" t="s">
        <v>69</v>
      </c>
      <c r="D102" s="61" t="s">
        <v>455</v>
      </c>
      <c r="E102" s="16" t="s">
        <v>456</v>
      </c>
      <c r="F102" s="17" t="s">
        <v>457</v>
      </c>
      <c r="G102" s="18" t="s">
        <v>73</v>
      </c>
      <c r="H102" s="57"/>
      <c r="I102" s="20"/>
      <c r="J102" s="56"/>
      <c r="K102" s="61"/>
      <c r="L102" s="56"/>
      <c r="M102" s="56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59"/>
      <c r="AV102" s="20"/>
      <c r="AW102" s="20"/>
      <c r="AX102" s="20"/>
      <c r="AY102" s="20"/>
      <c r="AZ102" s="20"/>
      <c r="BA102" s="59"/>
      <c r="BB102" s="59"/>
      <c r="BC102" s="59"/>
      <c r="BD102" s="59"/>
      <c r="BE102" s="20"/>
      <c r="BF102" s="56"/>
      <c r="BG102" s="20"/>
      <c r="BH102" s="20"/>
      <c r="BI102" s="17"/>
    </row>
    <row r="103" spans="1:61" ht="15">
      <c r="A103" s="13" t="s">
        <v>458</v>
      </c>
      <c r="B103" s="92" t="s">
        <v>69</v>
      </c>
      <c r="C103" s="92" t="s">
        <v>69</v>
      </c>
      <c r="D103" s="61" t="s">
        <v>459</v>
      </c>
      <c r="E103" s="31" t="s">
        <v>460</v>
      </c>
      <c r="F103" s="17" t="s">
        <v>461</v>
      </c>
      <c r="G103" s="18" t="s">
        <v>73</v>
      </c>
      <c r="H103" s="19"/>
      <c r="I103" s="20"/>
      <c r="J103" s="56"/>
      <c r="K103" s="58"/>
      <c r="L103" s="56"/>
      <c r="M103" s="56"/>
      <c r="N103" s="20" t="s">
        <v>99</v>
      </c>
      <c r="O103" s="20" t="s">
        <v>117</v>
      </c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</row>
    <row r="104" spans="1:61" ht="15">
      <c r="A104" s="13" t="s">
        <v>462</v>
      </c>
      <c r="B104" s="23" t="s">
        <v>93</v>
      </c>
      <c r="C104" s="23" t="s">
        <v>69</v>
      </c>
      <c r="D104" s="61" t="s">
        <v>463</v>
      </c>
      <c r="E104" s="16" t="s">
        <v>464</v>
      </c>
      <c r="F104" s="17" t="s">
        <v>465</v>
      </c>
      <c r="G104" s="21" t="s">
        <v>154</v>
      </c>
      <c r="H104" s="47">
        <v>44450</v>
      </c>
      <c r="I104" s="88" t="s">
        <v>466</v>
      </c>
      <c r="J104" s="56" t="s">
        <v>230</v>
      </c>
      <c r="K104" s="58" t="s">
        <v>85</v>
      </c>
      <c r="L104" s="56" t="s">
        <v>85</v>
      </c>
      <c r="M104" s="56" t="s">
        <v>85</v>
      </c>
      <c r="N104" s="20" t="s">
        <v>99</v>
      </c>
      <c r="O104" s="20" t="s">
        <v>467</v>
      </c>
      <c r="P104" s="20" t="s">
        <v>85</v>
      </c>
      <c r="Q104" s="20" t="s">
        <v>111</v>
      </c>
      <c r="R104" s="20" t="s">
        <v>85</v>
      </c>
      <c r="S104" s="20" t="s">
        <v>84</v>
      </c>
      <c r="T104" s="48" t="s">
        <v>85</v>
      </c>
      <c r="U104" s="48" t="s">
        <v>85</v>
      </c>
      <c r="V104" s="48" t="s">
        <v>85</v>
      </c>
      <c r="W104" s="23"/>
      <c r="X104" s="23"/>
      <c r="Y104" s="20" t="s">
        <v>84</v>
      </c>
      <c r="Z104" s="20" t="s">
        <v>85</v>
      </c>
      <c r="AA104" s="20" t="s">
        <v>84</v>
      </c>
      <c r="AB104" s="20" t="s">
        <v>84</v>
      </c>
      <c r="AC104" s="20" t="s">
        <v>84</v>
      </c>
      <c r="AD104" s="20" t="s">
        <v>84</v>
      </c>
      <c r="AE104" s="20" t="s">
        <v>84</v>
      </c>
      <c r="AF104" s="20" t="s">
        <v>84</v>
      </c>
      <c r="AG104" s="20" t="s">
        <v>84</v>
      </c>
      <c r="AH104" s="20" t="s">
        <v>84</v>
      </c>
      <c r="AI104" s="20" t="s">
        <v>85</v>
      </c>
      <c r="AJ104" s="20"/>
      <c r="AK104" s="20" t="s">
        <v>242</v>
      </c>
      <c r="AL104" s="20" t="s">
        <v>84</v>
      </c>
      <c r="AM104" s="20" t="s">
        <v>85</v>
      </c>
      <c r="AN104" s="20" t="s">
        <v>85</v>
      </c>
      <c r="AO104" s="20" t="s">
        <v>85</v>
      </c>
      <c r="AP104" s="20" t="s">
        <v>85</v>
      </c>
      <c r="AQ104" s="20" t="s">
        <v>85</v>
      </c>
      <c r="AR104" s="20" t="s">
        <v>85</v>
      </c>
      <c r="AS104" s="20" t="s">
        <v>85</v>
      </c>
      <c r="AT104" s="20" t="s">
        <v>85</v>
      </c>
      <c r="AU104" s="58" t="str">
        <f>HYPERLINK("https://attack.mitre.org/software/S0378/","Yes")</f>
        <v>Yes</v>
      </c>
      <c r="AV104" s="20" t="s">
        <v>85</v>
      </c>
      <c r="AW104" s="20" t="s">
        <v>84</v>
      </c>
      <c r="AX104" s="20"/>
      <c r="AY104" s="20"/>
      <c r="AZ104" s="48" t="s">
        <v>85</v>
      </c>
      <c r="BA104" s="35" t="s">
        <v>85</v>
      </c>
      <c r="BB104" s="59"/>
      <c r="BC104" s="59" t="s">
        <v>323</v>
      </c>
      <c r="BD104" s="42" t="s">
        <v>85</v>
      </c>
      <c r="BE104" s="20" t="s">
        <v>85</v>
      </c>
      <c r="BF104" s="56" t="s">
        <v>468</v>
      </c>
      <c r="BG104" s="60" t="s">
        <v>469</v>
      </c>
      <c r="BH104" s="20">
        <v>44</v>
      </c>
      <c r="BI104" s="17" t="s">
        <v>469</v>
      </c>
    </row>
    <row r="105" spans="1:61" ht="15">
      <c r="A105" s="13" t="s">
        <v>470</v>
      </c>
      <c r="B105" s="23" t="s">
        <v>102</v>
      </c>
      <c r="C105" s="23" t="s">
        <v>69</v>
      </c>
      <c r="D105" s="72" t="s">
        <v>471</v>
      </c>
      <c r="E105" s="69"/>
      <c r="F105" s="108" t="s">
        <v>472</v>
      </c>
      <c r="G105" s="21" t="s">
        <v>154</v>
      </c>
      <c r="H105" s="57">
        <v>43784</v>
      </c>
      <c r="I105" s="20">
        <v>1.3</v>
      </c>
      <c r="J105" s="20" t="s">
        <v>155</v>
      </c>
      <c r="K105" s="58" t="str">
        <f>HYPERLINK("https://howto.thec2matrix.com/c2/powerhub","Yes")</f>
        <v>Yes</v>
      </c>
      <c r="L105" s="20"/>
      <c r="M105" s="20" t="s">
        <v>85</v>
      </c>
      <c r="N105" s="20" t="s">
        <v>99</v>
      </c>
      <c r="O105" s="20" t="s">
        <v>117</v>
      </c>
      <c r="P105" s="20" t="s">
        <v>85</v>
      </c>
      <c r="Q105" s="20" t="s">
        <v>91</v>
      </c>
      <c r="R105" s="20"/>
      <c r="S105" s="20" t="s">
        <v>84</v>
      </c>
      <c r="T105" s="48" t="s">
        <v>85</v>
      </c>
      <c r="U105" s="23" t="s">
        <v>84</v>
      </c>
      <c r="V105" s="23" t="s">
        <v>84</v>
      </c>
      <c r="W105" s="23"/>
      <c r="X105" s="23"/>
      <c r="Y105" s="20" t="s">
        <v>84</v>
      </c>
      <c r="Z105" s="20" t="s">
        <v>85</v>
      </c>
      <c r="AA105" s="20" t="s">
        <v>84</v>
      </c>
      <c r="AB105" s="20" t="s">
        <v>84</v>
      </c>
      <c r="AC105" s="20" t="s">
        <v>84</v>
      </c>
      <c r="AD105" s="20" t="s">
        <v>84</v>
      </c>
      <c r="AE105" s="20" t="s">
        <v>84</v>
      </c>
      <c r="AF105" s="20" t="s">
        <v>84</v>
      </c>
      <c r="AG105" s="20" t="s">
        <v>84</v>
      </c>
      <c r="AH105" s="20" t="s">
        <v>84</v>
      </c>
      <c r="AI105" s="20" t="s">
        <v>84</v>
      </c>
      <c r="AJ105" s="20"/>
      <c r="AK105" s="20" t="s">
        <v>242</v>
      </c>
      <c r="AL105" s="20" t="s">
        <v>84</v>
      </c>
      <c r="AM105" s="20" t="s">
        <v>85</v>
      </c>
      <c r="AN105" s="20" t="s">
        <v>84</v>
      </c>
      <c r="AO105" s="20" t="s">
        <v>84</v>
      </c>
      <c r="AP105" s="20" t="s">
        <v>84</v>
      </c>
      <c r="AQ105" s="20" t="s">
        <v>84</v>
      </c>
      <c r="AR105" s="20" t="s">
        <v>84</v>
      </c>
      <c r="AS105" s="20" t="s">
        <v>84</v>
      </c>
      <c r="AT105" s="20" t="s">
        <v>85</v>
      </c>
      <c r="AU105" s="20" t="s">
        <v>84</v>
      </c>
      <c r="AV105" s="20"/>
      <c r="AW105" s="20" t="s">
        <v>84</v>
      </c>
      <c r="AX105" s="20"/>
      <c r="AY105" s="20"/>
      <c r="AZ105" s="20"/>
      <c r="BA105" s="20"/>
      <c r="BB105" s="20"/>
      <c r="BC105" s="20"/>
      <c r="BD105" s="20"/>
      <c r="BE105" s="20" t="s">
        <v>85</v>
      </c>
      <c r="BF105" s="20" t="s">
        <v>84</v>
      </c>
      <c r="BG105" s="20" t="s">
        <v>69</v>
      </c>
      <c r="BH105" s="20">
        <v>38</v>
      </c>
      <c r="BI105" s="55"/>
    </row>
    <row r="106" spans="1:61" ht="15">
      <c r="A106" s="13" t="s">
        <v>473</v>
      </c>
      <c r="B106" s="87" t="s">
        <v>133</v>
      </c>
      <c r="C106" s="14" t="s">
        <v>432</v>
      </c>
      <c r="D106" s="109" t="s">
        <v>474</v>
      </c>
      <c r="E106" s="55" t="s">
        <v>475</v>
      </c>
      <c r="F106" s="108" t="s">
        <v>476</v>
      </c>
      <c r="G106" s="21" t="s">
        <v>477</v>
      </c>
      <c r="H106" s="19">
        <v>44211</v>
      </c>
      <c r="I106" s="20" t="s">
        <v>478</v>
      </c>
      <c r="J106" s="20" t="s">
        <v>344</v>
      </c>
      <c r="K106" s="20" t="s">
        <v>84</v>
      </c>
      <c r="L106" s="20" t="s">
        <v>84</v>
      </c>
      <c r="M106" s="20" t="s">
        <v>84</v>
      </c>
      <c r="N106" s="20" t="s">
        <v>479</v>
      </c>
      <c r="O106" s="20" t="s">
        <v>480</v>
      </c>
      <c r="P106" s="20" t="s">
        <v>84</v>
      </c>
      <c r="Q106" s="20" t="s">
        <v>138</v>
      </c>
      <c r="R106" s="20" t="s">
        <v>85</v>
      </c>
      <c r="S106" s="20" t="s">
        <v>85</v>
      </c>
      <c r="T106" s="22" t="s">
        <v>85</v>
      </c>
      <c r="U106" s="22" t="s">
        <v>85</v>
      </c>
      <c r="V106" s="22" t="s">
        <v>85</v>
      </c>
      <c r="W106" s="14"/>
      <c r="X106" s="14"/>
      <c r="Y106" s="20" t="s">
        <v>85</v>
      </c>
      <c r="Z106" s="20" t="s">
        <v>85</v>
      </c>
      <c r="AA106" s="20" t="s">
        <v>84</v>
      </c>
      <c r="AB106" s="20" t="s">
        <v>84</v>
      </c>
      <c r="AC106" s="20" t="s">
        <v>84</v>
      </c>
      <c r="AD106" s="20" t="s">
        <v>84</v>
      </c>
      <c r="AE106" s="20" t="s">
        <v>84</v>
      </c>
      <c r="AF106" s="20" t="s">
        <v>84</v>
      </c>
      <c r="AG106" s="20" t="s">
        <v>84</v>
      </c>
      <c r="AH106" s="20" t="s">
        <v>84</v>
      </c>
      <c r="AI106" s="20" t="s">
        <v>84</v>
      </c>
      <c r="AJ106" s="20" t="s">
        <v>84</v>
      </c>
      <c r="AK106" s="20" t="s">
        <v>481</v>
      </c>
      <c r="AL106" s="20" t="s">
        <v>84</v>
      </c>
      <c r="AM106" s="20" t="s">
        <v>84</v>
      </c>
      <c r="AN106" s="20" t="s">
        <v>84</v>
      </c>
      <c r="AO106" s="20" t="s">
        <v>84</v>
      </c>
      <c r="AP106" s="20" t="s">
        <v>85</v>
      </c>
      <c r="AQ106" s="20" t="s">
        <v>85</v>
      </c>
      <c r="AR106" s="20" t="s">
        <v>84</v>
      </c>
      <c r="AS106" s="20" t="s">
        <v>85</v>
      </c>
      <c r="AT106" s="20" t="s">
        <v>85</v>
      </c>
      <c r="AU106" s="20" t="s">
        <v>84</v>
      </c>
      <c r="AV106" s="20" t="s">
        <v>85</v>
      </c>
      <c r="AW106" s="20" t="s">
        <v>85</v>
      </c>
      <c r="AX106" s="20"/>
      <c r="AY106" s="20"/>
      <c r="AZ106" s="20"/>
      <c r="BA106" s="20" t="s">
        <v>84</v>
      </c>
      <c r="BB106" s="20"/>
      <c r="BC106" s="20" t="s">
        <v>84</v>
      </c>
      <c r="BD106" s="20"/>
      <c r="BE106" s="20" t="s">
        <v>85</v>
      </c>
      <c r="BF106" s="20" t="s">
        <v>84</v>
      </c>
      <c r="BG106" s="20" t="s">
        <v>98</v>
      </c>
      <c r="BH106" s="20">
        <v>6</v>
      </c>
      <c r="BI106" s="108" t="s">
        <v>482</v>
      </c>
    </row>
    <row r="107" spans="1:61" ht="15">
      <c r="A107" s="13" t="s">
        <v>483</v>
      </c>
      <c r="B107" s="23" t="s">
        <v>102</v>
      </c>
      <c r="C107" s="23" t="s">
        <v>69</v>
      </c>
      <c r="D107" s="93" t="s">
        <v>484</v>
      </c>
      <c r="E107" s="55" t="s">
        <v>485</v>
      </c>
      <c r="F107" s="108" t="s">
        <v>486</v>
      </c>
      <c r="G107" s="21" t="s">
        <v>487</v>
      </c>
      <c r="H107" s="57">
        <v>43782</v>
      </c>
      <c r="I107" s="20">
        <v>0.01</v>
      </c>
      <c r="J107" s="20" t="s">
        <v>187</v>
      </c>
      <c r="K107" s="61"/>
      <c r="L107" s="20"/>
      <c r="M107" s="20"/>
      <c r="N107" s="20" t="s">
        <v>488</v>
      </c>
      <c r="O107" s="20" t="s">
        <v>489</v>
      </c>
      <c r="P107" s="20" t="s">
        <v>85</v>
      </c>
      <c r="Q107" s="20" t="s">
        <v>138</v>
      </c>
      <c r="R107" s="20"/>
      <c r="S107" s="20" t="s">
        <v>85</v>
      </c>
      <c r="T107" s="48" t="s">
        <v>85</v>
      </c>
      <c r="U107" s="48" t="s">
        <v>85</v>
      </c>
      <c r="V107" s="48" t="s">
        <v>85</v>
      </c>
      <c r="W107" s="23"/>
      <c r="X107" s="23"/>
      <c r="Y107" s="20" t="s">
        <v>85</v>
      </c>
      <c r="Z107" s="20" t="s">
        <v>85</v>
      </c>
      <c r="AA107" s="20" t="s">
        <v>84</v>
      </c>
      <c r="AB107" s="20" t="s">
        <v>84</v>
      </c>
      <c r="AC107" s="20" t="s">
        <v>84</v>
      </c>
      <c r="AD107" s="20" t="s">
        <v>84</v>
      </c>
      <c r="AE107" s="20" t="s">
        <v>84</v>
      </c>
      <c r="AF107" s="20" t="s">
        <v>84</v>
      </c>
      <c r="AG107" s="20" t="s">
        <v>84</v>
      </c>
      <c r="AH107" s="20" t="s">
        <v>84</v>
      </c>
      <c r="AI107" s="20" t="s">
        <v>84</v>
      </c>
      <c r="AJ107" s="20"/>
      <c r="AK107" s="20" t="s">
        <v>100</v>
      </c>
      <c r="AL107" s="20" t="s">
        <v>84</v>
      </c>
      <c r="AM107" s="20" t="s">
        <v>85</v>
      </c>
      <c r="AN107" s="20" t="s">
        <v>84</v>
      </c>
      <c r="AO107" s="20" t="s">
        <v>85</v>
      </c>
      <c r="AP107" s="20" t="s">
        <v>85</v>
      </c>
      <c r="AQ107" s="20" t="s">
        <v>84</v>
      </c>
      <c r="AR107" s="20" t="s">
        <v>84</v>
      </c>
      <c r="AS107" s="20" t="s">
        <v>85</v>
      </c>
      <c r="AT107" s="20" t="s">
        <v>85</v>
      </c>
      <c r="AU107" s="20" t="s">
        <v>84</v>
      </c>
      <c r="AV107" s="20"/>
      <c r="AW107" s="20" t="s">
        <v>85</v>
      </c>
      <c r="AX107" s="20"/>
      <c r="AY107" s="20"/>
      <c r="AZ107" s="20"/>
      <c r="BA107" s="20"/>
      <c r="BB107" s="20"/>
      <c r="BC107" s="20"/>
      <c r="BD107" s="20"/>
      <c r="BE107" s="20" t="s">
        <v>85</v>
      </c>
      <c r="BF107" s="20" t="s">
        <v>84</v>
      </c>
      <c r="BG107" s="20" t="s">
        <v>69</v>
      </c>
      <c r="BH107" s="20">
        <v>1</v>
      </c>
      <c r="BI107" s="108"/>
    </row>
    <row r="108" spans="1:61" ht="15">
      <c r="A108" s="13" t="s">
        <v>490</v>
      </c>
      <c r="B108" s="23" t="s">
        <v>125</v>
      </c>
      <c r="C108" s="14" t="s">
        <v>69</v>
      </c>
      <c r="D108" s="61" t="s">
        <v>491</v>
      </c>
      <c r="E108" s="86"/>
      <c r="F108" s="17" t="s">
        <v>492</v>
      </c>
      <c r="G108" s="18" t="s">
        <v>73</v>
      </c>
      <c r="H108" s="57"/>
      <c r="I108" s="20">
        <v>5</v>
      </c>
      <c r="J108" s="68" t="s">
        <v>230</v>
      </c>
      <c r="K108" s="69"/>
      <c r="L108" s="40"/>
      <c r="M108" s="40"/>
      <c r="N108" s="20" t="s">
        <v>99</v>
      </c>
      <c r="O108" s="20" t="s">
        <v>311</v>
      </c>
      <c r="P108" s="20"/>
      <c r="Q108" s="20"/>
      <c r="R108" s="20"/>
      <c r="S108" s="20"/>
      <c r="T108" s="20"/>
      <c r="U108" s="20"/>
      <c r="V108" s="20"/>
      <c r="W108" s="20"/>
      <c r="X108" s="20"/>
      <c r="Y108" s="20" t="s">
        <v>84</v>
      </c>
      <c r="Z108" s="20" t="s">
        <v>85</v>
      </c>
      <c r="AA108" s="20" t="s">
        <v>84</v>
      </c>
      <c r="AB108" s="20" t="s">
        <v>84</v>
      </c>
      <c r="AC108" s="20" t="s">
        <v>84</v>
      </c>
      <c r="AD108" s="20" t="s">
        <v>84</v>
      </c>
      <c r="AE108" s="20" t="s">
        <v>84</v>
      </c>
      <c r="AF108" s="20" t="s">
        <v>84</v>
      </c>
      <c r="AG108" s="20" t="s">
        <v>84</v>
      </c>
      <c r="AH108" s="20" t="s">
        <v>84</v>
      </c>
      <c r="AI108" s="40"/>
      <c r="AJ108" s="40"/>
      <c r="AK108" s="40"/>
      <c r="AL108" s="20"/>
      <c r="AM108" s="40"/>
      <c r="AN108" s="40"/>
      <c r="AO108" s="40"/>
      <c r="AP108" s="40"/>
      <c r="AQ108" s="40"/>
      <c r="AR108" s="40"/>
      <c r="AS108" s="40"/>
      <c r="AT108" s="40"/>
      <c r="AU108" s="20" t="s">
        <v>84</v>
      </c>
      <c r="AV108" s="41"/>
      <c r="AW108" s="41"/>
      <c r="AX108" s="41"/>
      <c r="AY108" s="41"/>
      <c r="AZ108" s="41"/>
      <c r="BA108" s="20"/>
      <c r="BB108" s="20"/>
      <c r="BC108" s="20"/>
      <c r="BD108" s="20"/>
      <c r="BE108" s="20"/>
      <c r="BF108" s="20" t="s">
        <v>84</v>
      </c>
      <c r="BG108" s="20" t="s">
        <v>69</v>
      </c>
      <c r="BH108" s="20">
        <v>4</v>
      </c>
      <c r="BI108" s="61"/>
    </row>
    <row r="109" spans="1:61" ht="15">
      <c r="A109" s="13" t="s">
        <v>493</v>
      </c>
      <c r="B109" s="23" t="s">
        <v>93</v>
      </c>
      <c r="C109" s="23" t="s">
        <v>69</v>
      </c>
      <c r="D109" s="61" t="s">
        <v>494</v>
      </c>
      <c r="E109" s="86"/>
      <c r="F109" s="17" t="s">
        <v>495</v>
      </c>
      <c r="G109" s="18" t="s">
        <v>73</v>
      </c>
      <c r="H109" s="57"/>
      <c r="I109" s="20"/>
      <c r="J109" s="40"/>
      <c r="K109" s="61"/>
      <c r="L109" s="40"/>
      <c r="M109" s="40"/>
      <c r="N109" s="20" t="s">
        <v>99</v>
      </c>
      <c r="O109" s="20" t="s">
        <v>99</v>
      </c>
      <c r="P109" s="20" t="s">
        <v>84</v>
      </c>
      <c r="Q109" s="20" t="s">
        <v>111</v>
      </c>
      <c r="R109" s="20"/>
      <c r="S109" s="20" t="s">
        <v>84</v>
      </c>
      <c r="T109" s="40"/>
      <c r="U109" s="40"/>
      <c r="V109" s="40"/>
      <c r="W109" s="40"/>
      <c r="X109" s="40"/>
      <c r="Y109" s="40"/>
      <c r="Z109" s="40"/>
      <c r="AA109" s="20"/>
      <c r="AB109" s="20"/>
      <c r="AC109" s="40"/>
      <c r="AD109" s="40"/>
      <c r="AE109" s="40"/>
      <c r="AF109" s="40"/>
      <c r="AG109" s="40"/>
      <c r="AH109" s="20"/>
      <c r="AI109" s="40"/>
      <c r="AJ109" s="40"/>
      <c r="AK109" s="40"/>
      <c r="AL109" s="20"/>
      <c r="AM109" s="40"/>
      <c r="AN109" s="40"/>
      <c r="AO109" s="40"/>
      <c r="AP109" s="40"/>
      <c r="AQ109" s="40"/>
      <c r="AR109" s="40"/>
      <c r="AS109" s="40"/>
      <c r="AT109" s="40"/>
      <c r="AU109" s="58" t="str">
        <f>HYPERLINK("https://attack.mitre.org/software/S0192/","Yes")</f>
        <v>Yes</v>
      </c>
      <c r="AV109" s="20" t="s">
        <v>85</v>
      </c>
      <c r="AW109" s="41"/>
      <c r="AX109" s="41"/>
      <c r="AY109" s="41"/>
      <c r="AZ109" s="41"/>
      <c r="BA109" s="20"/>
      <c r="BB109" s="20"/>
      <c r="BC109" s="20"/>
      <c r="BD109" s="20"/>
      <c r="BE109" s="20" t="s">
        <v>85</v>
      </c>
      <c r="BF109" s="20" t="s">
        <v>84</v>
      </c>
      <c r="BG109" s="20" t="s">
        <v>69</v>
      </c>
      <c r="BH109" s="20">
        <v>596</v>
      </c>
      <c r="BI109" s="61"/>
    </row>
    <row r="110" spans="1:61" ht="15">
      <c r="A110" s="13" t="s">
        <v>496</v>
      </c>
      <c r="B110" s="14" t="s">
        <v>102</v>
      </c>
      <c r="C110" s="14" t="s">
        <v>69</v>
      </c>
      <c r="D110" s="61" t="s">
        <v>497</v>
      </c>
      <c r="E110" s="86"/>
      <c r="F110" s="75"/>
      <c r="G110" s="21" t="s">
        <v>165</v>
      </c>
      <c r="H110" s="19">
        <v>43971</v>
      </c>
      <c r="I110" s="20" t="s">
        <v>498</v>
      </c>
      <c r="J110" s="20" t="s">
        <v>110</v>
      </c>
      <c r="K110" s="61"/>
      <c r="L110" s="40"/>
      <c r="M110" s="40"/>
      <c r="N110" s="20" t="s">
        <v>110</v>
      </c>
      <c r="O110" s="20" t="s">
        <v>110</v>
      </c>
      <c r="P110" s="20" t="s">
        <v>84</v>
      </c>
      <c r="Q110" s="20" t="s">
        <v>138</v>
      </c>
      <c r="R110" s="20"/>
      <c r="S110" s="20" t="s">
        <v>84</v>
      </c>
      <c r="T110" s="20" t="s">
        <v>85</v>
      </c>
      <c r="U110" s="20" t="s">
        <v>84</v>
      </c>
      <c r="V110" s="20" t="s">
        <v>84</v>
      </c>
      <c r="W110" s="20"/>
      <c r="X110" s="20"/>
      <c r="Y110" s="20" t="s">
        <v>85</v>
      </c>
      <c r="Z110" s="20" t="s">
        <v>84</v>
      </c>
      <c r="AA110" s="20" t="s">
        <v>84</v>
      </c>
      <c r="AB110" s="20" t="s">
        <v>84</v>
      </c>
      <c r="AC110" s="20" t="s">
        <v>84</v>
      </c>
      <c r="AD110" s="20" t="s">
        <v>84</v>
      </c>
      <c r="AE110" s="20" t="s">
        <v>84</v>
      </c>
      <c r="AF110" s="20" t="s">
        <v>84</v>
      </c>
      <c r="AG110" s="20" t="s">
        <v>84</v>
      </c>
      <c r="AH110" s="20" t="s">
        <v>84</v>
      </c>
      <c r="AI110" s="20" t="s">
        <v>84</v>
      </c>
      <c r="AJ110" s="20"/>
      <c r="AK110" s="20" t="s">
        <v>242</v>
      </c>
      <c r="AL110" s="20" t="s">
        <v>84</v>
      </c>
      <c r="AM110" s="20" t="s">
        <v>84</v>
      </c>
      <c r="AN110" s="20" t="s">
        <v>84</v>
      </c>
      <c r="AO110" s="20" t="s">
        <v>84</v>
      </c>
      <c r="AP110" s="20" t="s">
        <v>84</v>
      </c>
      <c r="AQ110" s="20" t="s">
        <v>84</v>
      </c>
      <c r="AR110" s="20" t="s">
        <v>84</v>
      </c>
      <c r="AS110" s="20" t="s">
        <v>84</v>
      </c>
      <c r="AT110" s="20" t="s">
        <v>84</v>
      </c>
      <c r="AU110" s="58" t="s">
        <v>85</v>
      </c>
      <c r="AV110" s="20" t="s">
        <v>85</v>
      </c>
      <c r="AW110" s="20" t="s">
        <v>84</v>
      </c>
      <c r="AX110" s="20"/>
      <c r="AY110" s="20"/>
      <c r="AZ110" s="20"/>
      <c r="BA110" s="58" t="s">
        <v>85</v>
      </c>
      <c r="BB110" s="58"/>
      <c r="BC110" s="58"/>
      <c r="BD110" s="58"/>
      <c r="BE110" s="20" t="s">
        <v>85</v>
      </c>
      <c r="BF110" s="20" t="s">
        <v>84</v>
      </c>
      <c r="BG110" s="20" t="s">
        <v>69</v>
      </c>
      <c r="BH110" s="20">
        <v>529</v>
      </c>
      <c r="BI110" s="61"/>
    </row>
    <row r="111" spans="1:61" ht="15">
      <c r="A111" s="13" t="s">
        <v>499</v>
      </c>
      <c r="B111" s="14" t="s">
        <v>102</v>
      </c>
      <c r="C111" s="14" t="s">
        <v>69</v>
      </c>
      <c r="D111" s="61" t="s">
        <v>500</v>
      </c>
      <c r="E111" s="53"/>
      <c r="F111" s="110"/>
      <c r="G111" s="111" t="s">
        <v>73</v>
      </c>
      <c r="H111" s="19"/>
      <c r="I111" s="20"/>
      <c r="J111" s="56"/>
      <c r="K111" s="64"/>
      <c r="L111" s="56"/>
      <c r="M111" s="56"/>
      <c r="N111" s="20"/>
      <c r="O111" s="20"/>
      <c r="P111" s="20"/>
      <c r="Q111" s="20"/>
      <c r="R111" s="20"/>
      <c r="S111" s="20"/>
      <c r="T111" s="20"/>
      <c r="U111" s="20"/>
      <c r="V111" s="23"/>
      <c r="W111" s="23"/>
      <c r="X111" s="23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11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64"/>
    </row>
    <row r="112" spans="1:61" ht="15">
      <c r="A112" s="13" t="s">
        <v>501</v>
      </c>
      <c r="B112" s="23" t="s">
        <v>125</v>
      </c>
      <c r="C112" s="14" t="s">
        <v>69</v>
      </c>
      <c r="D112" s="61" t="s">
        <v>502</v>
      </c>
      <c r="E112" s="53"/>
      <c r="F112" s="110"/>
      <c r="G112" s="111" t="s">
        <v>73</v>
      </c>
      <c r="H112" s="19"/>
      <c r="I112" s="20"/>
      <c r="J112" s="56"/>
      <c r="K112" s="64"/>
      <c r="L112" s="56"/>
      <c r="M112" s="56"/>
      <c r="N112" s="20"/>
      <c r="O112" s="20"/>
      <c r="P112" s="20"/>
      <c r="Q112" s="20"/>
      <c r="R112" s="20"/>
      <c r="S112" s="20"/>
      <c r="T112" s="48"/>
      <c r="U112" s="23"/>
      <c r="V112" s="23"/>
      <c r="W112" s="23"/>
      <c r="X112" s="23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11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64"/>
    </row>
    <row r="113" spans="1:61" ht="15">
      <c r="A113" s="13" t="s">
        <v>503</v>
      </c>
      <c r="B113" s="14" t="s">
        <v>102</v>
      </c>
      <c r="C113" s="14" t="s">
        <v>69</v>
      </c>
      <c r="D113" s="61" t="s">
        <v>504</v>
      </c>
      <c r="E113" s="53"/>
      <c r="F113" s="110" t="s">
        <v>505</v>
      </c>
      <c r="G113" s="18" t="s">
        <v>73</v>
      </c>
      <c r="H113" s="19"/>
      <c r="I113" s="20"/>
      <c r="J113" s="56"/>
      <c r="K113" s="64"/>
      <c r="L113" s="56"/>
      <c r="M113" s="56"/>
      <c r="N113" s="20"/>
      <c r="O113" s="20"/>
      <c r="P113" s="20"/>
      <c r="Q113" s="20"/>
      <c r="R113" s="20"/>
      <c r="S113" s="20"/>
      <c r="T113" s="48"/>
      <c r="U113" s="23"/>
      <c r="V113" s="23"/>
      <c r="W113" s="23"/>
      <c r="X113" s="23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11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64"/>
    </row>
    <row r="114" spans="1:61" ht="15">
      <c r="A114" s="13" t="s">
        <v>506</v>
      </c>
      <c r="B114" s="87" t="s">
        <v>133</v>
      </c>
      <c r="C114" s="112">
        <v>7000</v>
      </c>
      <c r="D114" s="64"/>
      <c r="E114" s="16" t="s">
        <v>507</v>
      </c>
      <c r="F114" s="110" t="s">
        <v>508</v>
      </c>
      <c r="G114" s="21" t="s">
        <v>509</v>
      </c>
      <c r="H114" s="19">
        <v>43791</v>
      </c>
      <c r="I114" s="20">
        <v>2.63</v>
      </c>
      <c r="J114" s="56" t="s">
        <v>230</v>
      </c>
      <c r="K114" s="64"/>
      <c r="L114" s="56"/>
      <c r="M114" s="56"/>
      <c r="N114" s="20" t="s">
        <v>99</v>
      </c>
      <c r="O114" s="20" t="s">
        <v>148</v>
      </c>
      <c r="P114" s="20" t="s">
        <v>84</v>
      </c>
      <c r="Q114" s="20" t="s">
        <v>111</v>
      </c>
      <c r="R114" s="20"/>
      <c r="S114" s="20" t="s">
        <v>84</v>
      </c>
      <c r="T114" s="48" t="s">
        <v>85</v>
      </c>
      <c r="U114" s="23" t="s">
        <v>84</v>
      </c>
      <c r="V114" s="23" t="s">
        <v>84</v>
      </c>
      <c r="W114" s="23"/>
      <c r="X114" s="23"/>
      <c r="Y114" s="20" t="s">
        <v>84</v>
      </c>
      <c r="Z114" s="20" t="s">
        <v>85</v>
      </c>
      <c r="AA114" s="20" t="s">
        <v>84</v>
      </c>
      <c r="AB114" s="20" t="s">
        <v>84</v>
      </c>
      <c r="AC114" s="20" t="s">
        <v>84</v>
      </c>
      <c r="AD114" s="20" t="s">
        <v>84</v>
      </c>
      <c r="AE114" s="20" t="s">
        <v>84</v>
      </c>
      <c r="AF114" s="20" t="s">
        <v>84</v>
      </c>
      <c r="AG114" s="20" t="s">
        <v>84</v>
      </c>
      <c r="AH114" s="20" t="s">
        <v>84</v>
      </c>
      <c r="AI114" s="20" t="s">
        <v>85</v>
      </c>
      <c r="AJ114" s="20"/>
      <c r="AK114" s="110" t="s">
        <v>188</v>
      </c>
      <c r="AL114" s="20" t="s">
        <v>84</v>
      </c>
      <c r="AM114" s="20" t="s">
        <v>85</v>
      </c>
      <c r="AN114" s="20" t="s">
        <v>85</v>
      </c>
      <c r="AO114" s="20" t="s">
        <v>85</v>
      </c>
      <c r="AP114" s="20" t="s">
        <v>84</v>
      </c>
      <c r="AQ114" s="20" t="s">
        <v>84</v>
      </c>
      <c r="AR114" s="20" t="s">
        <v>84</v>
      </c>
      <c r="AS114" s="20" t="s">
        <v>85</v>
      </c>
      <c r="AT114" s="20" t="s">
        <v>85</v>
      </c>
      <c r="AU114" s="20" t="s">
        <v>84</v>
      </c>
      <c r="AV114" s="20"/>
      <c r="AW114" s="20" t="s">
        <v>84</v>
      </c>
      <c r="AX114" s="20"/>
      <c r="AY114" s="20"/>
      <c r="AZ114" s="20"/>
      <c r="BA114" s="20"/>
      <c r="BB114" s="20"/>
      <c r="BC114" s="20"/>
      <c r="BD114" s="20"/>
      <c r="BE114" s="20" t="s">
        <v>85</v>
      </c>
      <c r="BF114" s="20" t="s">
        <v>84</v>
      </c>
      <c r="BG114" s="20" t="s">
        <v>69</v>
      </c>
      <c r="BH114" s="20" t="s">
        <v>69</v>
      </c>
      <c r="BI114" s="64"/>
    </row>
    <row r="115" spans="1:61" ht="15">
      <c r="A115" s="13" t="s">
        <v>510</v>
      </c>
      <c r="B115" s="23" t="s">
        <v>69</v>
      </c>
      <c r="C115" s="23" t="s">
        <v>69</v>
      </c>
      <c r="D115" s="72" t="s">
        <v>511</v>
      </c>
      <c r="E115" s="61"/>
      <c r="F115" s="17" t="s">
        <v>512</v>
      </c>
      <c r="G115" s="111" t="s">
        <v>73</v>
      </c>
      <c r="H115" s="19"/>
      <c r="I115" s="20"/>
      <c r="J115" s="20"/>
      <c r="L115" s="40"/>
      <c r="M115" s="4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39"/>
      <c r="Z115" s="39"/>
      <c r="AA115" s="20"/>
      <c r="AB115" s="20"/>
      <c r="AC115" s="39"/>
      <c r="AD115" s="39"/>
      <c r="AE115" s="39"/>
      <c r="AF115" s="39"/>
      <c r="AG115" s="39"/>
      <c r="AH115" s="20"/>
      <c r="AI115" s="39"/>
      <c r="AJ115" s="39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41"/>
      <c r="AX115" s="41"/>
      <c r="AY115" s="41"/>
      <c r="AZ115" s="41"/>
      <c r="BA115" s="20"/>
      <c r="BB115" s="20"/>
      <c r="BC115" s="20"/>
      <c r="BD115" s="20"/>
      <c r="BE115" s="20"/>
      <c r="BF115" s="20"/>
      <c r="BG115" s="20"/>
      <c r="BH115" s="20"/>
      <c r="BI115" s="113"/>
    </row>
    <row r="116" spans="1:61" ht="15">
      <c r="A116" s="13" t="s">
        <v>513</v>
      </c>
      <c r="B116" s="14" t="s">
        <v>125</v>
      </c>
      <c r="C116" s="14" t="s">
        <v>69</v>
      </c>
      <c r="D116" s="72" t="s">
        <v>514</v>
      </c>
      <c r="E116" s="61"/>
      <c r="F116" s="17" t="s">
        <v>515</v>
      </c>
      <c r="G116" s="18" t="s">
        <v>73</v>
      </c>
      <c r="H116" s="19"/>
      <c r="I116" s="20"/>
      <c r="J116" s="20"/>
      <c r="L116" s="40"/>
      <c r="M116" s="4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39"/>
      <c r="Z116" s="39"/>
      <c r="AA116" s="20"/>
      <c r="AB116" s="20"/>
      <c r="AC116" s="39"/>
      <c r="AD116" s="39"/>
      <c r="AE116" s="39"/>
      <c r="AF116" s="39"/>
      <c r="AG116" s="39"/>
      <c r="AH116" s="20"/>
      <c r="AI116" s="39"/>
      <c r="AJ116" s="39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41"/>
      <c r="AX116" s="41"/>
      <c r="AY116" s="41"/>
      <c r="AZ116" s="41"/>
      <c r="BA116" s="20"/>
      <c r="BB116" s="20"/>
      <c r="BC116" s="20"/>
      <c r="BD116" s="20"/>
      <c r="BE116" s="20"/>
      <c r="BF116" s="20"/>
      <c r="BG116" s="20"/>
      <c r="BH116" s="20"/>
      <c r="BI116" s="113"/>
    </row>
    <row r="117" spans="1:61" ht="15">
      <c r="A117" s="13" t="s">
        <v>516</v>
      </c>
      <c r="B117" s="14" t="s">
        <v>102</v>
      </c>
      <c r="C117" s="14" t="s">
        <v>69</v>
      </c>
      <c r="D117" s="72" t="s">
        <v>517</v>
      </c>
      <c r="E117" s="61" t="s">
        <v>518</v>
      </c>
      <c r="F117" s="17" t="s">
        <v>519</v>
      </c>
      <c r="G117" s="111" t="s">
        <v>73</v>
      </c>
      <c r="H117" s="19">
        <v>44468</v>
      </c>
      <c r="I117" s="20" t="s">
        <v>520</v>
      </c>
      <c r="J117" s="20" t="s">
        <v>521</v>
      </c>
      <c r="L117" s="40"/>
      <c r="M117" s="40"/>
      <c r="N117" s="20" t="s">
        <v>522</v>
      </c>
      <c r="O117" s="20" t="s">
        <v>69</v>
      </c>
      <c r="P117" s="20" t="s">
        <v>85</v>
      </c>
      <c r="Q117" s="20" t="s">
        <v>91</v>
      </c>
      <c r="R117" s="20" t="s">
        <v>85</v>
      </c>
      <c r="S117" s="20" t="s">
        <v>85</v>
      </c>
      <c r="T117" s="20" t="s">
        <v>523</v>
      </c>
      <c r="U117" s="20" t="s">
        <v>523</v>
      </c>
      <c r="V117" s="20" t="s">
        <v>523</v>
      </c>
      <c r="W117" s="20"/>
      <c r="X117" s="20"/>
      <c r="Y117" s="39"/>
      <c r="Z117" s="39"/>
      <c r="AA117" s="20"/>
      <c r="AB117" s="20"/>
      <c r="AC117" s="39"/>
      <c r="AD117" s="39"/>
      <c r="AE117" s="39"/>
      <c r="AF117" s="39"/>
      <c r="AG117" s="39"/>
      <c r="AH117" s="20"/>
      <c r="AI117" s="39"/>
      <c r="AJ117" s="39"/>
      <c r="AK117" s="20" t="s">
        <v>524</v>
      </c>
      <c r="AL117" s="20" t="s">
        <v>69</v>
      </c>
      <c r="AM117" s="20" t="s">
        <v>69</v>
      </c>
      <c r="AN117" s="20" t="s">
        <v>69</v>
      </c>
      <c r="AO117" s="20" t="s">
        <v>69</v>
      </c>
      <c r="AP117" s="20" t="s">
        <v>69</v>
      </c>
      <c r="AQ117" s="20" t="s">
        <v>69</v>
      </c>
      <c r="AR117" s="20" t="s">
        <v>69</v>
      </c>
      <c r="AS117" s="20" t="s">
        <v>69</v>
      </c>
      <c r="AT117" s="20" t="s">
        <v>84</v>
      </c>
      <c r="AU117" s="20"/>
      <c r="AV117" s="20" t="s">
        <v>525</v>
      </c>
      <c r="AW117" s="41"/>
      <c r="AX117" s="41"/>
      <c r="AY117" s="41"/>
      <c r="AZ117" s="41"/>
      <c r="BA117" s="20"/>
      <c r="BB117" s="20"/>
      <c r="BC117" s="20"/>
      <c r="BD117" s="20"/>
      <c r="BE117" s="20" t="s">
        <v>85</v>
      </c>
      <c r="BF117" s="20" t="s">
        <v>84</v>
      </c>
      <c r="BG117" s="20" t="s">
        <v>84</v>
      </c>
      <c r="BH117" s="20"/>
      <c r="BI117" s="113" t="s">
        <v>526</v>
      </c>
    </row>
    <row r="118" spans="1:61" ht="15">
      <c r="A118" s="13" t="s">
        <v>527</v>
      </c>
      <c r="B118" s="25" t="s">
        <v>69</v>
      </c>
      <c r="C118" s="25" t="s">
        <v>69</v>
      </c>
      <c r="D118" s="72" t="s">
        <v>528</v>
      </c>
      <c r="E118" s="86"/>
      <c r="F118" s="75"/>
      <c r="G118" s="18" t="s">
        <v>73</v>
      </c>
      <c r="H118" s="34"/>
      <c r="I118" s="40"/>
      <c r="J118" s="40"/>
      <c r="K118" s="61"/>
      <c r="L118" s="40"/>
      <c r="M118" s="40"/>
      <c r="N118" s="39"/>
      <c r="O118" s="39"/>
      <c r="P118" s="20"/>
      <c r="Q118" s="20"/>
      <c r="R118" s="39"/>
      <c r="S118" s="39"/>
      <c r="T118" s="39"/>
      <c r="U118" s="39"/>
      <c r="V118" s="39"/>
      <c r="W118" s="39"/>
      <c r="X118" s="39"/>
      <c r="Y118" s="39"/>
      <c r="Z118" s="39"/>
      <c r="AA118" s="20"/>
      <c r="AB118" s="20"/>
      <c r="AC118" s="39"/>
      <c r="AD118" s="39"/>
      <c r="AE118" s="39"/>
      <c r="AF118" s="39"/>
      <c r="AG118" s="39"/>
      <c r="AH118" s="20"/>
      <c r="AI118" s="39"/>
      <c r="AJ118" s="39"/>
      <c r="AK118" s="40"/>
      <c r="AL118" s="20"/>
      <c r="AM118" s="40"/>
      <c r="AN118" s="39"/>
      <c r="AO118" s="40"/>
      <c r="AP118" s="40"/>
      <c r="AQ118" s="40"/>
      <c r="AR118" s="40"/>
      <c r="AS118" s="40"/>
      <c r="AT118" s="40"/>
      <c r="AU118" s="20" t="s">
        <v>84</v>
      </c>
      <c r="AV118" s="41"/>
      <c r="AW118" s="41"/>
      <c r="AX118" s="41"/>
      <c r="AY118" s="41"/>
      <c r="AZ118" s="41"/>
      <c r="BA118" s="20"/>
      <c r="BB118" s="20"/>
      <c r="BC118" s="20"/>
      <c r="BD118" s="20"/>
      <c r="BE118" s="20" t="s">
        <v>85</v>
      </c>
      <c r="BF118" s="20" t="s">
        <v>84</v>
      </c>
      <c r="BG118" s="20" t="s">
        <v>69</v>
      </c>
      <c r="BH118" s="20">
        <v>0</v>
      </c>
      <c r="BI118" s="61"/>
    </row>
    <row r="119" spans="1:61" ht="15">
      <c r="A119" s="13" t="s">
        <v>529</v>
      </c>
      <c r="B119" s="14" t="s">
        <v>93</v>
      </c>
      <c r="C119" s="14" t="s">
        <v>69</v>
      </c>
      <c r="D119" s="45" t="s">
        <v>530</v>
      </c>
      <c r="E119" s="65"/>
      <c r="F119" s="17"/>
      <c r="G119" s="18" t="s">
        <v>73</v>
      </c>
      <c r="H119" s="19"/>
      <c r="I119" s="20"/>
      <c r="J119" s="20"/>
      <c r="K119" s="61"/>
      <c r="L119" s="20"/>
      <c r="M119" s="20"/>
      <c r="N119" s="20"/>
      <c r="O119" s="20"/>
      <c r="P119" s="20"/>
      <c r="Q119" s="20"/>
      <c r="R119" s="20"/>
      <c r="S119" s="20"/>
      <c r="T119" s="48"/>
      <c r="U119" s="23"/>
      <c r="V119" s="23"/>
      <c r="W119" s="23"/>
      <c r="X119" s="23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59"/>
      <c r="BB119" s="59"/>
      <c r="BC119" s="59"/>
      <c r="BD119" s="59"/>
      <c r="BE119" s="71"/>
      <c r="BF119" s="20"/>
      <c r="BG119" s="20"/>
      <c r="BH119" s="20"/>
      <c r="BI119" s="17"/>
    </row>
    <row r="120" spans="1:61" ht="15">
      <c r="A120" s="13" t="s">
        <v>531</v>
      </c>
      <c r="B120" s="25" t="s">
        <v>69</v>
      </c>
      <c r="C120" s="25" t="s">
        <v>69</v>
      </c>
      <c r="D120" s="45" t="s">
        <v>532</v>
      </c>
      <c r="E120" s="65"/>
      <c r="F120" s="17" t="s">
        <v>533</v>
      </c>
      <c r="G120" s="21" t="s">
        <v>154</v>
      </c>
      <c r="H120" s="19">
        <v>43818</v>
      </c>
      <c r="I120" s="20" t="s">
        <v>69</v>
      </c>
      <c r="J120" s="20" t="s">
        <v>117</v>
      </c>
      <c r="K120" s="61"/>
      <c r="L120" s="20"/>
      <c r="M120" s="20"/>
      <c r="N120" s="20" t="s">
        <v>117</v>
      </c>
      <c r="O120" s="20" t="s">
        <v>117</v>
      </c>
      <c r="P120" s="20" t="s">
        <v>84</v>
      </c>
      <c r="Q120" s="20" t="s">
        <v>111</v>
      </c>
      <c r="R120" s="20"/>
      <c r="S120" s="20" t="s">
        <v>84</v>
      </c>
      <c r="T120" s="48" t="s">
        <v>85</v>
      </c>
      <c r="U120" s="23" t="s">
        <v>84</v>
      </c>
      <c r="V120" s="23" t="s">
        <v>84</v>
      </c>
      <c r="W120" s="23"/>
      <c r="X120" s="23"/>
      <c r="Y120" s="20" t="s">
        <v>85</v>
      </c>
      <c r="Z120" s="20" t="s">
        <v>84</v>
      </c>
      <c r="AA120" s="20" t="s">
        <v>84</v>
      </c>
      <c r="AB120" s="20" t="s">
        <v>84</v>
      </c>
      <c r="AC120" s="20" t="s">
        <v>84</v>
      </c>
      <c r="AD120" s="20" t="s">
        <v>84</v>
      </c>
      <c r="AE120" s="20" t="s">
        <v>84</v>
      </c>
      <c r="AF120" s="20" t="s">
        <v>84</v>
      </c>
      <c r="AG120" s="20" t="s">
        <v>84</v>
      </c>
      <c r="AH120" s="20" t="s">
        <v>84</v>
      </c>
      <c r="AI120" s="20" t="s">
        <v>84</v>
      </c>
      <c r="AJ120" s="20"/>
      <c r="AK120" s="20" t="s">
        <v>100</v>
      </c>
      <c r="AL120" s="20" t="s">
        <v>84</v>
      </c>
      <c r="AM120" s="20" t="s">
        <v>84</v>
      </c>
      <c r="AN120" s="20" t="s">
        <v>84</v>
      </c>
      <c r="AO120" s="20" t="s">
        <v>84</v>
      </c>
      <c r="AP120" s="20" t="s">
        <v>84</v>
      </c>
      <c r="AQ120" s="20" t="s">
        <v>84</v>
      </c>
      <c r="AR120" s="20" t="s">
        <v>84</v>
      </c>
      <c r="AS120" s="20" t="s">
        <v>84</v>
      </c>
      <c r="AT120" s="20" t="s">
        <v>84</v>
      </c>
      <c r="AU120" s="20" t="s">
        <v>84</v>
      </c>
      <c r="AV120" s="20"/>
      <c r="AW120" s="20" t="s">
        <v>84</v>
      </c>
      <c r="AX120" s="20"/>
      <c r="AY120" s="20"/>
      <c r="AZ120" s="20"/>
      <c r="BA120" s="58" t="str">
        <f>HYPERLINK("https://community.rsa.com/community/products/netwitness/blog/2019/12/18/using-rsa-netwitness-to-detect-cc-reversetcp-shell","Yes")</f>
        <v>Yes</v>
      </c>
      <c r="BB120" s="59"/>
      <c r="BC120" s="59"/>
      <c r="BD120" s="59"/>
      <c r="BE120" s="71" t="s">
        <v>84</v>
      </c>
      <c r="BF120" s="20" t="s">
        <v>84</v>
      </c>
      <c r="BG120" s="20" t="s">
        <v>69</v>
      </c>
      <c r="BH120" s="20">
        <v>0</v>
      </c>
      <c r="BI120" s="17" t="s">
        <v>534</v>
      </c>
    </row>
    <row r="121" spans="1:61" ht="15">
      <c r="A121" s="13" t="s">
        <v>535</v>
      </c>
      <c r="B121" s="25" t="s">
        <v>69</v>
      </c>
      <c r="C121" s="25" t="s">
        <v>69</v>
      </c>
      <c r="D121" s="61" t="s">
        <v>536</v>
      </c>
      <c r="E121" s="65"/>
      <c r="F121" s="17"/>
      <c r="G121" s="18" t="s">
        <v>73</v>
      </c>
      <c r="H121" s="19"/>
      <c r="I121" s="20"/>
      <c r="J121" s="20"/>
      <c r="K121" s="61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61"/>
    </row>
    <row r="122" spans="1:61" ht="15">
      <c r="A122" s="13" t="s">
        <v>537</v>
      </c>
      <c r="B122" s="25" t="s">
        <v>69</v>
      </c>
      <c r="C122" s="25" t="s">
        <v>69</v>
      </c>
      <c r="D122" s="61" t="s">
        <v>538</v>
      </c>
      <c r="E122" s="65"/>
      <c r="F122" s="17"/>
      <c r="G122" s="18" t="s">
        <v>73</v>
      </c>
      <c r="H122" s="19"/>
      <c r="I122" s="20"/>
      <c r="J122" s="20"/>
      <c r="K122" s="61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61"/>
    </row>
    <row r="123" spans="1:61" ht="15">
      <c r="A123" s="13" t="s">
        <v>539</v>
      </c>
      <c r="B123" s="49" t="s">
        <v>133</v>
      </c>
      <c r="C123" s="23" t="s">
        <v>288</v>
      </c>
      <c r="D123" s="61" t="s">
        <v>540</v>
      </c>
      <c r="E123" s="45" t="s">
        <v>541</v>
      </c>
      <c r="F123" s="17" t="s">
        <v>542</v>
      </c>
      <c r="G123" s="114" t="s">
        <v>543</v>
      </c>
      <c r="H123" s="19" t="s">
        <v>544</v>
      </c>
      <c r="I123" s="20">
        <v>4.4000000000000004</v>
      </c>
      <c r="J123" s="20" t="s">
        <v>344</v>
      </c>
      <c r="K123" s="61" t="s">
        <v>545</v>
      </c>
      <c r="L123" s="20" t="s">
        <v>546</v>
      </c>
      <c r="M123" s="20" t="s">
        <v>546</v>
      </c>
      <c r="N123" s="20" t="s">
        <v>99</v>
      </c>
      <c r="O123" s="20" t="s">
        <v>547</v>
      </c>
      <c r="P123" s="20" t="s">
        <v>85</v>
      </c>
      <c r="Q123" s="20" t="s">
        <v>548</v>
      </c>
      <c r="R123" s="20" t="s">
        <v>545</v>
      </c>
      <c r="S123" s="20" t="s">
        <v>85</v>
      </c>
      <c r="T123" s="48" t="s">
        <v>85</v>
      </c>
      <c r="U123" s="48" t="s">
        <v>85</v>
      </c>
      <c r="V123" s="48" t="s">
        <v>85</v>
      </c>
      <c r="W123" s="23"/>
      <c r="X123" s="23"/>
      <c r="Y123" s="20" t="s">
        <v>85</v>
      </c>
      <c r="Z123" s="20" t="s">
        <v>85</v>
      </c>
      <c r="AA123" s="20" t="s">
        <v>84</v>
      </c>
      <c r="AB123" s="20" t="s">
        <v>84</v>
      </c>
      <c r="AC123" s="20" t="s">
        <v>85</v>
      </c>
      <c r="AD123" s="20" t="s">
        <v>84</v>
      </c>
      <c r="AE123" s="20" t="s">
        <v>84</v>
      </c>
      <c r="AF123" s="20" t="s">
        <v>84</v>
      </c>
      <c r="AG123" s="20" t="s">
        <v>84</v>
      </c>
      <c r="AH123" s="20" t="s">
        <v>84</v>
      </c>
      <c r="AI123" s="20" t="s">
        <v>85</v>
      </c>
      <c r="AJ123" s="20"/>
      <c r="AK123" s="20" t="s">
        <v>549</v>
      </c>
      <c r="AL123" s="20" t="s">
        <v>85</v>
      </c>
      <c r="AM123" s="20" t="s">
        <v>85</v>
      </c>
      <c r="AN123" s="20" t="s">
        <v>85</v>
      </c>
      <c r="AO123" s="20" t="s">
        <v>85</v>
      </c>
      <c r="AP123" s="20" t="s">
        <v>85</v>
      </c>
      <c r="AQ123" s="20" t="s">
        <v>545</v>
      </c>
      <c r="AR123" s="20" t="s">
        <v>85</v>
      </c>
      <c r="AS123" s="20" t="s">
        <v>85</v>
      </c>
      <c r="AT123" s="20" t="s">
        <v>85</v>
      </c>
      <c r="AU123" s="20" t="s">
        <v>84</v>
      </c>
      <c r="AV123" s="20" t="s">
        <v>85</v>
      </c>
      <c r="AW123" s="20" t="s">
        <v>85</v>
      </c>
      <c r="AX123" s="20"/>
      <c r="AY123" s="20"/>
      <c r="AZ123" s="48" t="s">
        <v>85</v>
      </c>
      <c r="BA123" s="20"/>
      <c r="BB123" s="20"/>
      <c r="BC123" s="20" t="s">
        <v>550</v>
      </c>
      <c r="BD123" s="20"/>
      <c r="BE123" s="20" t="s">
        <v>85</v>
      </c>
      <c r="BF123" s="20" t="s">
        <v>84</v>
      </c>
      <c r="BG123" s="20" t="s">
        <v>69</v>
      </c>
      <c r="BH123" s="20" t="s">
        <v>69</v>
      </c>
      <c r="BI123" s="61"/>
    </row>
    <row r="124" spans="1:61" ht="15">
      <c r="A124" s="13" t="s">
        <v>551</v>
      </c>
      <c r="B124" s="14" t="s">
        <v>102</v>
      </c>
      <c r="C124" s="14" t="s">
        <v>69</v>
      </c>
      <c r="D124" s="16" t="s">
        <v>552</v>
      </c>
      <c r="E124" s="69"/>
      <c r="F124" s="17" t="s">
        <v>553</v>
      </c>
      <c r="G124" s="18" t="s">
        <v>73</v>
      </c>
      <c r="H124" s="57"/>
      <c r="I124" s="20"/>
      <c r="J124" s="20"/>
      <c r="K124" s="59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55"/>
    </row>
    <row r="125" spans="1:61" ht="15">
      <c r="A125" s="13" t="s">
        <v>554</v>
      </c>
      <c r="B125" s="14" t="s">
        <v>102</v>
      </c>
      <c r="C125" s="14" t="s">
        <v>69</v>
      </c>
      <c r="D125" s="16" t="s">
        <v>555</v>
      </c>
      <c r="E125" s="69"/>
      <c r="F125" s="17"/>
      <c r="G125" s="18" t="s">
        <v>73</v>
      </c>
      <c r="H125" s="57"/>
      <c r="I125" s="20"/>
      <c r="J125" s="20"/>
      <c r="K125" s="59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55"/>
    </row>
    <row r="126" spans="1:61" ht="15">
      <c r="A126" s="13" t="s">
        <v>556</v>
      </c>
      <c r="B126" s="14" t="s">
        <v>102</v>
      </c>
      <c r="C126" s="14" t="s">
        <v>69</v>
      </c>
      <c r="D126" s="16" t="s">
        <v>557</v>
      </c>
      <c r="E126" s="69"/>
      <c r="F126" s="17" t="s">
        <v>558</v>
      </c>
      <c r="G126" s="18" t="s">
        <v>73</v>
      </c>
      <c r="H126" s="57"/>
      <c r="I126" s="20"/>
      <c r="J126" s="20"/>
      <c r="K126" s="59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71" t="s">
        <v>84</v>
      </c>
      <c r="BF126" s="20"/>
      <c r="BG126" s="20"/>
      <c r="BH126" s="20"/>
      <c r="BI126" s="55"/>
    </row>
    <row r="127" spans="1:61" ht="15">
      <c r="A127" s="13" t="s">
        <v>559</v>
      </c>
      <c r="B127" s="14" t="s">
        <v>102</v>
      </c>
      <c r="C127" s="14" t="s">
        <v>69</v>
      </c>
      <c r="D127" s="61" t="s">
        <v>560</v>
      </c>
      <c r="E127" s="53"/>
      <c r="F127" s="17"/>
      <c r="G127" s="18" t="s">
        <v>73</v>
      </c>
      <c r="H127" s="57"/>
      <c r="I127" s="20"/>
      <c r="J127" s="20"/>
      <c r="K127" s="59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55"/>
    </row>
    <row r="128" spans="1:61" ht="15">
      <c r="A128" s="13" t="s">
        <v>561</v>
      </c>
      <c r="B128" s="25" t="s">
        <v>69</v>
      </c>
      <c r="C128" s="25" t="s">
        <v>69</v>
      </c>
      <c r="D128" s="61" t="s">
        <v>562</v>
      </c>
      <c r="E128" s="53"/>
      <c r="F128" s="17"/>
      <c r="G128" s="18" t="s">
        <v>73</v>
      </c>
      <c r="H128" s="57"/>
      <c r="I128" s="20"/>
      <c r="J128" s="20"/>
      <c r="K128" s="59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55"/>
    </row>
    <row r="129" spans="1:61" ht="15">
      <c r="A129" s="13" t="s">
        <v>563</v>
      </c>
      <c r="B129" s="23" t="s">
        <v>125</v>
      </c>
      <c r="C129" s="14" t="s">
        <v>69</v>
      </c>
      <c r="D129" s="61" t="s">
        <v>564</v>
      </c>
      <c r="E129" s="16" t="s">
        <v>565</v>
      </c>
      <c r="F129" s="17" t="s">
        <v>566</v>
      </c>
      <c r="G129" s="18" t="s">
        <v>73</v>
      </c>
      <c r="H129" s="57"/>
      <c r="I129" s="20"/>
      <c r="J129" s="20"/>
      <c r="K129" s="59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55"/>
    </row>
    <row r="130" spans="1:61" ht="15">
      <c r="A130" s="115" t="s">
        <v>567</v>
      </c>
      <c r="B130" s="116" t="s">
        <v>102</v>
      </c>
      <c r="C130" s="116" t="s">
        <v>69</v>
      </c>
      <c r="D130" s="117" t="s">
        <v>568</v>
      </c>
      <c r="F130" s="106" t="s">
        <v>569</v>
      </c>
      <c r="G130" s="18" t="s">
        <v>73</v>
      </c>
      <c r="K130" s="118"/>
      <c r="T130" s="119"/>
      <c r="U130" s="119"/>
      <c r="V130" s="119"/>
      <c r="W130" s="119"/>
      <c r="X130" s="119"/>
      <c r="BH130" s="118"/>
      <c r="BI130" s="118"/>
    </row>
    <row r="131" spans="1:61" ht="15">
      <c r="A131" s="13" t="s">
        <v>570</v>
      </c>
      <c r="B131" s="23" t="s">
        <v>125</v>
      </c>
      <c r="C131" s="23" t="s">
        <v>69</v>
      </c>
      <c r="D131" s="61" t="s">
        <v>571</v>
      </c>
      <c r="E131" s="86"/>
      <c r="F131" s="17" t="s">
        <v>260</v>
      </c>
      <c r="G131" s="21" t="s">
        <v>487</v>
      </c>
      <c r="H131" s="57">
        <v>43782</v>
      </c>
      <c r="I131" s="20" t="s">
        <v>572</v>
      </c>
      <c r="J131" s="20" t="s">
        <v>344</v>
      </c>
      <c r="K131" s="58" t="str">
        <f>HYPERLINK("https://howto.thec2matrix.com/c2/silenttrinity","Yes")</f>
        <v>Yes</v>
      </c>
      <c r="L131" s="20" t="s">
        <v>85</v>
      </c>
      <c r="M131" s="20" t="s">
        <v>85</v>
      </c>
      <c r="N131" s="20" t="s">
        <v>99</v>
      </c>
      <c r="O131" s="20" t="s">
        <v>573</v>
      </c>
      <c r="P131" s="20" t="s">
        <v>85</v>
      </c>
      <c r="Q131" s="20" t="s">
        <v>111</v>
      </c>
      <c r="R131" s="20"/>
      <c r="S131" s="20" t="s">
        <v>84</v>
      </c>
      <c r="T131" s="48" t="s">
        <v>85</v>
      </c>
      <c r="U131" s="23" t="s">
        <v>84</v>
      </c>
      <c r="V131" s="23" t="s">
        <v>84</v>
      </c>
      <c r="W131" s="23"/>
      <c r="X131" s="23"/>
      <c r="Y131" s="20" t="s">
        <v>84</v>
      </c>
      <c r="Z131" s="20" t="s">
        <v>85</v>
      </c>
      <c r="AA131" s="20" t="s">
        <v>84</v>
      </c>
      <c r="AB131" s="20" t="s">
        <v>84</v>
      </c>
      <c r="AC131" s="20" t="s">
        <v>84</v>
      </c>
      <c r="AD131" s="20" t="s">
        <v>84</v>
      </c>
      <c r="AE131" s="20" t="s">
        <v>84</v>
      </c>
      <c r="AF131" s="20" t="s">
        <v>84</v>
      </c>
      <c r="AG131" s="20" t="s">
        <v>84</v>
      </c>
      <c r="AH131" s="20" t="s">
        <v>84</v>
      </c>
      <c r="AI131" s="20" t="s">
        <v>84</v>
      </c>
      <c r="AJ131" s="20"/>
      <c r="AK131" s="20" t="s">
        <v>574</v>
      </c>
      <c r="AL131" s="20" t="s">
        <v>84</v>
      </c>
      <c r="AM131" s="20" t="s">
        <v>84</v>
      </c>
      <c r="AN131" s="20" t="s">
        <v>85</v>
      </c>
      <c r="AO131" s="20" t="s">
        <v>84</v>
      </c>
      <c r="AP131" s="20" t="s">
        <v>85</v>
      </c>
      <c r="AQ131" s="20" t="s">
        <v>84</v>
      </c>
      <c r="AR131" s="20" t="s">
        <v>84</v>
      </c>
      <c r="AS131" s="20" t="s">
        <v>84</v>
      </c>
      <c r="AT131" s="20" t="s">
        <v>85</v>
      </c>
      <c r="AU131" s="20" t="s">
        <v>84</v>
      </c>
      <c r="AV131" s="20"/>
      <c r="AW131" s="20" t="s">
        <v>84</v>
      </c>
      <c r="AX131" s="20"/>
      <c r="AY131" s="20"/>
      <c r="AZ131" s="20"/>
      <c r="BA131" s="20"/>
      <c r="BB131" s="20"/>
      <c r="BC131" s="20"/>
      <c r="BD131" s="20"/>
      <c r="BE131" s="71" t="s">
        <v>84</v>
      </c>
      <c r="BF131" s="20" t="s">
        <v>575</v>
      </c>
      <c r="BG131" s="20">
        <v>489</v>
      </c>
      <c r="BH131" s="20">
        <v>67</v>
      </c>
      <c r="BI131" s="55"/>
    </row>
    <row r="132" spans="1:61" ht="15">
      <c r="A132" s="13" t="s">
        <v>576</v>
      </c>
      <c r="B132" s="14" t="s">
        <v>69</v>
      </c>
      <c r="C132" s="23" t="s">
        <v>69</v>
      </c>
      <c r="D132" s="61" t="s">
        <v>577</v>
      </c>
      <c r="E132" s="86"/>
      <c r="F132" s="17" t="s">
        <v>578</v>
      </c>
      <c r="G132" s="18" t="s">
        <v>73</v>
      </c>
      <c r="H132" s="57"/>
      <c r="I132" s="20"/>
      <c r="J132" s="20"/>
      <c r="K132" s="58" t="str">
        <f>HYPERLINK("https://vimeo.com/394067524","Yes")</f>
        <v>Yes</v>
      </c>
      <c r="L132" s="20"/>
      <c r="M132" s="20"/>
      <c r="N132" s="20" t="s">
        <v>99</v>
      </c>
      <c r="O132" s="20" t="s">
        <v>148</v>
      </c>
      <c r="P132" s="20"/>
      <c r="Q132" s="20"/>
      <c r="R132" s="20"/>
      <c r="S132" s="20" t="s">
        <v>85</v>
      </c>
      <c r="T132" s="20"/>
      <c r="U132" s="20"/>
      <c r="V132" s="20"/>
      <c r="W132" s="20"/>
      <c r="X132" s="20"/>
      <c r="Y132" s="20" t="s">
        <v>84</v>
      </c>
      <c r="Z132" s="20" t="s">
        <v>85</v>
      </c>
      <c r="AA132" s="20" t="s">
        <v>84</v>
      </c>
      <c r="AB132" s="20" t="s">
        <v>84</v>
      </c>
      <c r="AC132" s="20" t="s">
        <v>84</v>
      </c>
      <c r="AD132" s="20" t="s">
        <v>84</v>
      </c>
      <c r="AE132" s="20" t="s">
        <v>84</v>
      </c>
      <c r="AF132" s="20" t="s">
        <v>84</v>
      </c>
      <c r="AG132" s="20" t="s">
        <v>84</v>
      </c>
      <c r="AH132" s="20" t="s">
        <v>84</v>
      </c>
      <c r="AI132" s="20" t="s">
        <v>84</v>
      </c>
      <c r="AJ132" s="20"/>
      <c r="AK132" s="110" t="s">
        <v>188</v>
      </c>
      <c r="AL132" s="20" t="s">
        <v>84</v>
      </c>
      <c r="AM132" s="20"/>
      <c r="AN132" s="20"/>
      <c r="AO132" s="20"/>
      <c r="AP132" s="20" t="s">
        <v>85</v>
      </c>
      <c r="AQ132" s="20"/>
      <c r="AR132" s="20"/>
      <c r="AS132" s="20"/>
      <c r="AT132" s="20"/>
      <c r="AU132" s="20" t="s">
        <v>84</v>
      </c>
      <c r="AV132" s="20"/>
      <c r="AW132" s="20"/>
      <c r="AX132" s="20"/>
      <c r="AY132" s="20"/>
      <c r="AZ132" s="20"/>
      <c r="BA132" s="20"/>
      <c r="BB132" s="20"/>
      <c r="BC132" s="20"/>
      <c r="BD132" s="20"/>
      <c r="BE132" s="71" t="s">
        <v>84</v>
      </c>
      <c r="BF132" s="20" t="s">
        <v>84</v>
      </c>
      <c r="BG132" s="20" t="s">
        <v>69</v>
      </c>
      <c r="BH132" s="20">
        <v>0</v>
      </c>
      <c r="BI132" s="17" t="s">
        <v>579</v>
      </c>
    </row>
    <row r="133" spans="1:61" ht="15">
      <c r="A133" s="13" t="s">
        <v>580</v>
      </c>
      <c r="B133" s="14" t="s">
        <v>69</v>
      </c>
      <c r="C133" s="23" t="s">
        <v>69</v>
      </c>
      <c r="D133" s="61" t="s">
        <v>581</v>
      </c>
      <c r="E133" s="86"/>
      <c r="F133" s="17"/>
      <c r="G133" s="18"/>
      <c r="H133" s="57"/>
      <c r="I133" s="20"/>
      <c r="J133" s="20"/>
      <c r="K133" s="59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B133" s="35"/>
      <c r="BC133" s="20"/>
      <c r="BD133" s="20"/>
      <c r="BE133" s="20"/>
      <c r="BF133" s="20"/>
      <c r="BG133" s="20"/>
      <c r="BH133" s="20"/>
      <c r="BI133" s="17"/>
    </row>
    <row r="134" spans="1:61" ht="15">
      <c r="A134" s="13" t="s">
        <v>582</v>
      </c>
      <c r="B134" s="14" t="s">
        <v>69</v>
      </c>
      <c r="C134" s="14" t="s">
        <v>69</v>
      </c>
      <c r="D134" s="61" t="s">
        <v>583</v>
      </c>
      <c r="E134" s="86"/>
      <c r="F134" s="17"/>
      <c r="G134" s="18" t="s">
        <v>73</v>
      </c>
      <c r="H134" s="57"/>
      <c r="I134" s="20"/>
      <c r="J134" s="20"/>
      <c r="K134" s="59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 t="s">
        <v>85</v>
      </c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B134" s="35" t="s">
        <v>85</v>
      </c>
      <c r="BC134" s="20"/>
      <c r="BD134" s="20"/>
      <c r="BE134" s="20"/>
      <c r="BF134" s="20"/>
      <c r="BG134" s="20"/>
      <c r="BH134" s="20"/>
      <c r="BI134" s="17" t="s">
        <v>64</v>
      </c>
    </row>
    <row r="135" spans="1:61" ht="15">
      <c r="A135" s="13" t="s">
        <v>584</v>
      </c>
      <c r="B135" s="23" t="s">
        <v>125</v>
      </c>
      <c r="C135" s="14" t="s">
        <v>69</v>
      </c>
      <c r="D135" s="76" t="s">
        <v>585</v>
      </c>
      <c r="E135" s="86"/>
      <c r="F135" s="17"/>
      <c r="G135" s="18" t="s">
        <v>73</v>
      </c>
      <c r="H135" s="57"/>
      <c r="I135" s="20"/>
      <c r="J135" s="20"/>
      <c r="K135" s="59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71" t="s">
        <v>84</v>
      </c>
      <c r="BF135" s="20"/>
      <c r="BG135" s="20"/>
      <c r="BH135" s="20"/>
      <c r="BI135" s="17"/>
    </row>
    <row r="136" spans="1:61" ht="15">
      <c r="A136" s="13" t="s">
        <v>586</v>
      </c>
      <c r="B136" s="23" t="s">
        <v>125</v>
      </c>
      <c r="C136" s="23" t="s">
        <v>69</v>
      </c>
      <c r="D136" s="61" t="s">
        <v>587</v>
      </c>
      <c r="E136" s="86"/>
      <c r="F136" s="17" t="s">
        <v>588</v>
      </c>
      <c r="G136" s="21" t="s">
        <v>154</v>
      </c>
      <c r="H136" s="57">
        <v>43774</v>
      </c>
      <c r="I136" s="20" t="s">
        <v>589</v>
      </c>
      <c r="J136" s="20" t="s">
        <v>344</v>
      </c>
      <c r="K136" s="58" t="str">
        <f>HYPERLINK("https://howto.thec2matrix.com/c2/sliver","Yes")</f>
        <v>Yes</v>
      </c>
      <c r="L136" s="20" t="s">
        <v>85</v>
      </c>
      <c r="M136" s="20" t="s">
        <v>85</v>
      </c>
      <c r="N136" s="20" t="s">
        <v>90</v>
      </c>
      <c r="O136" s="20" t="s">
        <v>90</v>
      </c>
      <c r="P136" s="20" t="s">
        <v>85</v>
      </c>
      <c r="Q136" s="20" t="s">
        <v>111</v>
      </c>
      <c r="R136" s="20"/>
      <c r="S136" s="20" t="s">
        <v>84</v>
      </c>
      <c r="T136" s="48" t="s">
        <v>85</v>
      </c>
      <c r="U136" s="48" t="s">
        <v>85</v>
      </c>
      <c r="V136" s="48" t="s">
        <v>85</v>
      </c>
      <c r="W136" s="23"/>
      <c r="X136" s="23"/>
      <c r="Y136" s="20" t="s">
        <v>85</v>
      </c>
      <c r="Z136" s="20" t="s">
        <v>85</v>
      </c>
      <c r="AA136" s="20" t="s">
        <v>84</v>
      </c>
      <c r="AB136" s="20" t="s">
        <v>84</v>
      </c>
      <c r="AC136" s="20" t="s">
        <v>85</v>
      </c>
      <c r="AD136" s="20" t="s">
        <v>84</v>
      </c>
      <c r="AE136" s="20" t="s">
        <v>84</v>
      </c>
      <c r="AF136" s="20" t="s">
        <v>84</v>
      </c>
      <c r="AG136" s="20" t="s">
        <v>84</v>
      </c>
      <c r="AH136" s="20" t="s">
        <v>84</v>
      </c>
      <c r="AI136" s="20" t="s">
        <v>84</v>
      </c>
      <c r="AJ136" s="20"/>
      <c r="AK136" s="20" t="s">
        <v>590</v>
      </c>
      <c r="AL136" s="20" t="s">
        <v>84</v>
      </c>
      <c r="AM136" s="20" t="s">
        <v>84</v>
      </c>
      <c r="AN136" s="20" t="s">
        <v>84</v>
      </c>
      <c r="AO136" s="20" t="s">
        <v>84</v>
      </c>
      <c r="AP136" s="20" t="s">
        <v>84</v>
      </c>
      <c r="AQ136" s="20" t="s">
        <v>84</v>
      </c>
      <c r="AR136" s="20" t="s">
        <v>84</v>
      </c>
      <c r="AS136" s="20" t="s">
        <v>84</v>
      </c>
      <c r="AT136" s="20" t="s">
        <v>84</v>
      </c>
      <c r="AU136" s="35" t="s">
        <v>85</v>
      </c>
      <c r="AV136" s="20"/>
      <c r="AW136" s="20" t="s">
        <v>84</v>
      </c>
      <c r="AX136" s="48" t="s">
        <v>85</v>
      </c>
      <c r="AY136" s="20"/>
      <c r="AZ136" s="48" t="s">
        <v>85</v>
      </c>
      <c r="BA136" s="20"/>
      <c r="BB136" s="20"/>
      <c r="BC136" s="20" t="s">
        <v>591</v>
      </c>
      <c r="BD136" s="42" t="s">
        <v>85</v>
      </c>
      <c r="BE136" s="20" t="s">
        <v>85</v>
      </c>
      <c r="BF136" s="20" t="s">
        <v>84</v>
      </c>
      <c r="BG136" s="20" t="s">
        <v>69</v>
      </c>
      <c r="BH136" s="20">
        <v>131</v>
      </c>
      <c r="BI136" s="17" t="s">
        <v>592</v>
      </c>
    </row>
    <row r="137" spans="1:61" ht="15">
      <c r="A137" s="13" t="s">
        <v>593</v>
      </c>
      <c r="B137" s="23" t="s">
        <v>93</v>
      </c>
      <c r="C137" s="23" t="s">
        <v>69</v>
      </c>
      <c r="D137" s="61" t="s">
        <v>594</v>
      </c>
      <c r="E137" s="86"/>
      <c r="F137" s="110"/>
      <c r="G137" s="18" t="s">
        <v>73</v>
      </c>
      <c r="H137" s="19"/>
      <c r="I137" s="120"/>
      <c r="J137" s="20"/>
      <c r="K137" s="59"/>
      <c r="L137" s="40"/>
      <c r="M137" s="4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59"/>
      <c r="BB137" s="59"/>
      <c r="BC137" s="59"/>
      <c r="BD137" s="59"/>
      <c r="BE137" s="20"/>
      <c r="BF137" s="20"/>
      <c r="BG137" s="20"/>
      <c r="BH137" s="20"/>
      <c r="BI137" s="17"/>
    </row>
    <row r="138" spans="1:61" ht="15">
      <c r="A138" s="13" t="s">
        <v>595</v>
      </c>
      <c r="B138" s="14" t="s">
        <v>69</v>
      </c>
      <c r="C138" s="14" t="s">
        <v>69</v>
      </c>
      <c r="D138" s="61" t="s">
        <v>596</v>
      </c>
      <c r="E138" s="86"/>
      <c r="F138" s="110" t="s">
        <v>597</v>
      </c>
      <c r="G138" s="18" t="s">
        <v>73</v>
      </c>
      <c r="H138" s="19"/>
      <c r="I138" s="120"/>
      <c r="J138" s="20"/>
      <c r="K138" s="59"/>
      <c r="L138" s="40"/>
      <c r="M138" s="4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59"/>
      <c r="BB138" s="59"/>
      <c r="BC138" s="59"/>
      <c r="BD138" s="59"/>
      <c r="BE138" s="20"/>
      <c r="BF138" s="20"/>
      <c r="BG138" s="20"/>
      <c r="BH138" s="20"/>
      <c r="BI138" s="17"/>
    </row>
    <row r="139" spans="1:61" ht="15">
      <c r="A139" s="13" t="s">
        <v>598</v>
      </c>
      <c r="B139" s="14" t="s">
        <v>102</v>
      </c>
      <c r="C139" s="14" t="s">
        <v>69</v>
      </c>
      <c r="D139" s="61" t="s">
        <v>599</v>
      </c>
      <c r="E139" s="16" t="s">
        <v>600</v>
      </c>
      <c r="F139" s="110"/>
      <c r="G139" s="18" t="s">
        <v>73</v>
      </c>
      <c r="H139" s="19"/>
      <c r="I139" s="120"/>
      <c r="J139" s="20"/>
      <c r="K139" s="59"/>
      <c r="L139" s="40"/>
      <c r="M139" s="40"/>
      <c r="N139" s="20"/>
      <c r="O139" s="20"/>
      <c r="P139" s="20"/>
      <c r="Q139" s="20"/>
      <c r="R139" s="20"/>
      <c r="S139" s="20"/>
      <c r="T139" s="48"/>
      <c r="U139" s="23"/>
      <c r="V139" s="23"/>
      <c r="W139" s="23"/>
      <c r="X139" s="23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59"/>
      <c r="BB139" s="59"/>
      <c r="BC139" s="59"/>
      <c r="BD139" s="59"/>
      <c r="BE139" s="71"/>
      <c r="BF139" s="20"/>
      <c r="BG139" s="20"/>
      <c r="BH139" s="20"/>
      <c r="BI139" s="17"/>
    </row>
    <row r="140" spans="1:61" ht="15">
      <c r="A140" s="13" t="s">
        <v>601</v>
      </c>
      <c r="B140" s="14" t="s">
        <v>169</v>
      </c>
      <c r="C140" s="14" t="s">
        <v>69</v>
      </c>
      <c r="D140" s="61" t="s">
        <v>602</v>
      </c>
      <c r="E140" s="86"/>
      <c r="F140" s="110" t="s">
        <v>508</v>
      </c>
      <c r="G140" s="21" t="s">
        <v>450</v>
      </c>
      <c r="H140" s="19">
        <v>43885</v>
      </c>
      <c r="I140" s="120" t="s">
        <v>603</v>
      </c>
      <c r="J140" s="20" t="s">
        <v>604</v>
      </c>
      <c r="K140" s="58" t="str">
        <f>HYPERLINK("https://silentbreaksecurity.com/throwback-thursday-a-guide-to-configuring-throwback/","Yes")</f>
        <v>Yes</v>
      </c>
      <c r="L140" s="40"/>
      <c r="M140" s="40"/>
      <c r="N140" s="20" t="s">
        <v>605</v>
      </c>
      <c r="O140" s="20" t="s">
        <v>148</v>
      </c>
      <c r="P140" s="20" t="s">
        <v>85</v>
      </c>
      <c r="Q140" s="20" t="s">
        <v>91</v>
      </c>
      <c r="R140" s="20"/>
      <c r="S140" s="20" t="s">
        <v>84</v>
      </c>
      <c r="T140" s="48" t="s">
        <v>85</v>
      </c>
      <c r="U140" s="23" t="s">
        <v>84</v>
      </c>
      <c r="V140" s="23" t="s">
        <v>84</v>
      </c>
      <c r="W140" s="23"/>
      <c r="X140" s="23"/>
      <c r="Y140" s="20" t="s">
        <v>84</v>
      </c>
      <c r="Z140" s="20" t="s">
        <v>85</v>
      </c>
      <c r="AA140" s="20" t="s">
        <v>84</v>
      </c>
      <c r="AB140" s="20" t="s">
        <v>84</v>
      </c>
      <c r="AC140" s="20" t="s">
        <v>84</v>
      </c>
      <c r="AD140" s="20" t="s">
        <v>84</v>
      </c>
      <c r="AE140" s="20" t="s">
        <v>84</v>
      </c>
      <c r="AF140" s="20" t="s">
        <v>84</v>
      </c>
      <c r="AG140" s="20" t="s">
        <v>84</v>
      </c>
      <c r="AH140" s="20" t="s">
        <v>84</v>
      </c>
      <c r="AI140" s="20" t="s">
        <v>84</v>
      </c>
      <c r="AJ140" s="20"/>
      <c r="AK140" s="20" t="s">
        <v>606</v>
      </c>
      <c r="AL140" s="20" t="s">
        <v>84</v>
      </c>
      <c r="AM140" s="20" t="s">
        <v>85</v>
      </c>
      <c r="AN140" s="20" t="s">
        <v>84</v>
      </c>
      <c r="AO140" s="20" t="s">
        <v>84</v>
      </c>
      <c r="AP140" s="20" t="s">
        <v>84</v>
      </c>
      <c r="AQ140" s="20" t="s">
        <v>84</v>
      </c>
      <c r="AR140" s="20" t="s">
        <v>84</v>
      </c>
      <c r="AS140" s="20" t="s">
        <v>84</v>
      </c>
      <c r="AT140" s="20" t="s">
        <v>84</v>
      </c>
      <c r="AU140" s="20" t="s">
        <v>84</v>
      </c>
      <c r="AV140" s="20"/>
      <c r="AW140" s="20" t="s">
        <v>85</v>
      </c>
      <c r="AX140" s="20"/>
      <c r="AY140" s="20"/>
      <c r="AZ140" s="20"/>
      <c r="BA140" s="58" t="str">
        <f>HYPERLINK("https://community.rsa.com/community/products/netwitness/blog/2020/03/05/throwback-c2-thursday","Yes")</f>
        <v>Yes</v>
      </c>
      <c r="BB140" s="59"/>
      <c r="BC140" s="59"/>
      <c r="BD140" s="59"/>
      <c r="BE140" s="71" t="s">
        <v>84</v>
      </c>
      <c r="BF140" s="20" t="s">
        <v>84</v>
      </c>
      <c r="BG140" s="20" t="s">
        <v>69</v>
      </c>
      <c r="BH140" s="20">
        <v>1</v>
      </c>
      <c r="BI140" s="17" t="s">
        <v>607</v>
      </c>
    </row>
    <row r="141" spans="1:61" ht="15">
      <c r="A141" s="13" t="s">
        <v>608</v>
      </c>
      <c r="B141" s="23" t="s">
        <v>125</v>
      </c>
      <c r="C141" s="14" t="s">
        <v>69</v>
      </c>
      <c r="D141" s="45" t="s">
        <v>609</v>
      </c>
      <c r="E141" s="86"/>
      <c r="F141" s="17"/>
      <c r="G141" s="18" t="s">
        <v>73</v>
      </c>
      <c r="H141" s="57"/>
      <c r="I141" s="20"/>
      <c r="J141" s="20"/>
      <c r="K141" s="59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61"/>
    </row>
    <row r="142" spans="1:61" ht="15">
      <c r="A142" s="13" t="s">
        <v>610</v>
      </c>
      <c r="B142" s="14" t="s">
        <v>611</v>
      </c>
      <c r="C142" s="14" t="s">
        <v>69</v>
      </c>
      <c r="D142" s="61" t="s">
        <v>612</v>
      </c>
      <c r="E142" s="86"/>
      <c r="F142" s="79" t="s">
        <v>613</v>
      </c>
      <c r="G142" s="18" t="s">
        <v>73</v>
      </c>
      <c r="H142" s="57"/>
      <c r="I142" s="20"/>
      <c r="J142" s="20"/>
      <c r="K142" s="59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61"/>
    </row>
    <row r="143" spans="1:61" ht="15">
      <c r="A143" s="13" t="s">
        <v>614</v>
      </c>
      <c r="B143" s="23" t="s">
        <v>93</v>
      </c>
      <c r="C143" s="23" t="s">
        <v>69</v>
      </c>
      <c r="D143" s="61" t="s">
        <v>615</v>
      </c>
      <c r="E143" s="86"/>
      <c r="F143" s="17" t="s">
        <v>616</v>
      </c>
      <c r="G143" s="21" t="s">
        <v>236</v>
      </c>
      <c r="H143" s="57">
        <v>43754</v>
      </c>
      <c r="I143" s="20">
        <v>1.1000000000000001</v>
      </c>
      <c r="J143" s="20" t="s">
        <v>155</v>
      </c>
      <c r="K143" s="58" t="str">
        <f>HYPERLINK("https://howto.thec2matrix.com/c2/trevorc2","Yes")</f>
        <v>Yes</v>
      </c>
      <c r="L143" s="20"/>
      <c r="M143" s="20"/>
      <c r="N143" s="20" t="s">
        <v>99</v>
      </c>
      <c r="O143" s="20" t="s">
        <v>617</v>
      </c>
      <c r="P143" s="20" t="s">
        <v>84</v>
      </c>
      <c r="Q143" s="20" t="s">
        <v>111</v>
      </c>
      <c r="R143" s="20"/>
      <c r="S143" s="20" t="s">
        <v>84</v>
      </c>
      <c r="T143" s="48" t="s">
        <v>85</v>
      </c>
      <c r="U143" s="48" t="s">
        <v>85</v>
      </c>
      <c r="V143" s="48" t="s">
        <v>85</v>
      </c>
      <c r="W143" s="23"/>
      <c r="X143" s="23"/>
      <c r="Y143" s="20" t="s">
        <v>84</v>
      </c>
      <c r="Z143" s="20" t="s">
        <v>85</v>
      </c>
      <c r="AA143" s="20" t="s">
        <v>84</v>
      </c>
      <c r="AB143" s="20" t="s">
        <v>84</v>
      </c>
      <c r="AC143" s="20" t="s">
        <v>84</v>
      </c>
      <c r="AD143" s="20" t="s">
        <v>84</v>
      </c>
      <c r="AE143" s="20" t="s">
        <v>84</v>
      </c>
      <c r="AF143" s="20" t="s">
        <v>84</v>
      </c>
      <c r="AG143" s="20" t="s">
        <v>84</v>
      </c>
      <c r="AH143" s="20" t="s">
        <v>84</v>
      </c>
      <c r="AI143" s="20" t="s">
        <v>84</v>
      </c>
      <c r="AJ143" s="20"/>
      <c r="AK143" s="20" t="s">
        <v>198</v>
      </c>
      <c r="AL143" s="20" t="s">
        <v>84</v>
      </c>
      <c r="AM143" s="20" t="s">
        <v>84</v>
      </c>
      <c r="AN143" s="20" t="s">
        <v>84</v>
      </c>
      <c r="AO143" s="20" t="s">
        <v>85</v>
      </c>
      <c r="AP143" s="20" t="s">
        <v>85</v>
      </c>
      <c r="AQ143" s="20" t="s">
        <v>84</v>
      </c>
      <c r="AR143" s="20" t="s">
        <v>84</v>
      </c>
      <c r="AS143" s="20" t="s">
        <v>84</v>
      </c>
      <c r="AT143" s="20" t="s">
        <v>84</v>
      </c>
      <c r="AU143" s="20" t="s">
        <v>84</v>
      </c>
      <c r="AV143" s="20"/>
      <c r="AW143" s="20" t="s">
        <v>84</v>
      </c>
      <c r="AX143" s="20"/>
      <c r="AY143" s="20"/>
      <c r="AZ143" s="20"/>
      <c r="BA143" s="42" t="s">
        <v>85</v>
      </c>
      <c r="BB143" s="20"/>
      <c r="BC143" s="20"/>
      <c r="BD143" s="20"/>
      <c r="BE143" s="20" t="s">
        <v>85</v>
      </c>
      <c r="BF143" s="20" t="s">
        <v>84</v>
      </c>
      <c r="BG143" s="20" t="s">
        <v>69</v>
      </c>
      <c r="BH143" s="20">
        <v>5</v>
      </c>
      <c r="BI143" s="61"/>
    </row>
    <row r="144" spans="1:61" ht="15">
      <c r="A144" s="13" t="s">
        <v>618</v>
      </c>
      <c r="B144" s="23" t="s">
        <v>125</v>
      </c>
      <c r="C144" s="23" t="s">
        <v>69</v>
      </c>
      <c r="D144" s="121" t="s">
        <v>619</v>
      </c>
      <c r="E144" s="122"/>
      <c r="F144" s="21" t="s">
        <v>620</v>
      </c>
      <c r="G144" s="18" t="s">
        <v>73</v>
      </c>
      <c r="H144" s="29"/>
      <c r="I144" s="25"/>
      <c r="J144" s="123"/>
      <c r="K144" s="124"/>
      <c r="L144" s="24"/>
      <c r="M144" s="24"/>
      <c r="N144" s="25"/>
      <c r="O144" s="25"/>
      <c r="P144" s="23"/>
      <c r="Q144" s="25"/>
      <c r="R144" s="25"/>
      <c r="S144" s="25"/>
      <c r="T144" s="23"/>
      <c r="U144" s="23"/>
      <c r="V144" s="23"/>
      <c r="W144" s="23"/>
      <c r="X144" s="23"/>
      <c r="Y144" s="23"/>
      <c r="Z144" s="23"/>
      <c r="AA144" s="23"/>
      <c r="AB144" s="23"/>
      <c r="AC144" s="25"/>
      <c r="AD144" s="25"/>
      <c r="AE144" s="25"/>
      <c r="AF144" s="25"/>
      <c r="AG144" s="25"/>
      <c r="AH144" s="23"/>
      <c r="AI144" s="25"/>
      <c r="AJ144" s="25"/>
      <c r="AK144" s="25"/>
      <c r="AL144" s="23"/>
      <c r="AM144" s="23"/>
      <c r="AN144" s="25"/>
      <c r="AO144" s="25"/>
      <c r="AP144" s="23"/>
      <c r="AQ144" s="25"/>
      <c r="AR144" s="23"/>
      <c r="AS144" s="23"/>
      <c r="AT144" s="23"/>
      <c r="AU144" s="25"/>
      <c r="AV144" s="25"/>
      <c r="AW144" s="25"/>
      <c r="AX144" s="25"/>
      <c r="AY144" s="25"/>
      <c r="AZ144" s="25"/>
      <c r="BA144" s="23"/>
      <c r="BB144" s="23"/>
      <c r="BC144" s="23"/>
      <c r="BD144" s="23"/>
      <c r="BE144" s="20"/>
      <c r="BF144" s="20"/>
      <c r="BG144" s="20"/>
      <c r="BH144" s="20"/>
      <c r="BI144" s="33"/>
    </row>
    <row r="145" spans="1:61" ht="15">
      <c r="A145" s="13" t="s">
        <v>621</v>
      </c>
      <c r="B145" s="14" t="s">
        <v>102</v>
      </c>
      <c r="C145" s="14" t="s">
        <v>69</v>
      </c>
      <c r="D145" s="125" t="s">
        <v>622</v>
      </c>
      <c r="E145" s="122"/>
      <c r="F145" s="34"/>
      <c r="G145" s="18" t="s">
        <v>73</v>
      </c>
      <c r="H145" s="29"/>
      <c r="I145" s="25"/>
      <c r="J145" s="123"/>
      <c r="K145" s="124"/>
      <c r="L145" s="24"/>
      <c r="M145" s="24"/>
      <c r="N145" s="25"/>
      <c r="O145" s="25"/>
      <c r="P145" s="23"/>
      <c r="Q145" s="25"/>
      <c r="R145" s="25"/>
      <c r="S145" s="25"/>
      <c r="T145" s="23"/>
      <c r="U145" s="23"/>
      <c r="V145" s="23"/>
      <c r="W145" s="23"/>
      <c r="X145" s="23"/>
      <c r="Y145" s="23"/>
      <c r="Z145" s="23"/>
      <c r="AA145" s="23"/>
      <c r="AB145" s="23"/>
      <c r="AC145" s="25"/>
      <c r="AD145" s="25"/>
      <c r="AE145" s="25"/>
      <c r="AF145" s="25"/>
      <c r="AG145" s="25"/>
      <c r="AH145" s="23"/>
      <c r="AI145" s="25"/>
      <c r="AJ145" s="25"/>
      <c r="AK145" s="25"/>
      <c r="AL145" s="23"/>
      <c r="AM145" s="23"/>
      <c r="AN145" s="25"/>
      <c r="AO145" s="25"/>
      <c r="AP145" s="23"/>
      <c r="AQ145" s="25"/>
      <c r="AR145" s="23"/>
      <c r="AS145" s="23"/>
      <c r="AT145" s="23"/>
      <c r="AU145" s="25"/>
      <c r="AV145" s="25"/>
      <c r="AW145" s="25"/>
      <c r="AX145" s="25"/>
      <c r="AY145" s="25"/>
      <c r="AZ145" s="25"/>
      <c r="BA145" s="23"/>
      <c r="BB145" s="23"/>
      <c r="BC145" s="23"/>
      <c r="BD145" s="23"/>
      <c r="BE145" s="71" t="s">
        <v>84</v>
      </c>
      <c r="BF145" s="20"/>
      <c r="BG145" s="20"/>
      <c r="BH145" s="20"/>
      <c r="BI145" s="21" t="s">
        <v>14</v>
      </c>
    </row>
    <row r="146" spans="1:61" ht="15">
      <c r="A146" s="13" t="s">
        <v>623</v>
      </c>
      <c r="B146" s="14" t="s">
        <v>78</v>
      </c>
      <c r="C146" s="14" t="s">
        <v>69</v>
      </c>
      <c r="D146" s="125" t="s">
        <v>624</v>
      </c>
      <c r="E146" s="122"/>
      <c r="F146" s="21" t="s">
        <v>625</v>
      </c>
      <c r="G146" s="18" t="s">
        <v>73</v>
      </c>
      <c r="H146" s="29"/>
      <c r="I146" s="25"/>
      <c r="J146" s="123"/>
      <c r="K146" s="124"/>
      <c r="L146" s="24"/>
      <c r="M146" s="24"/>
      <c r="N146" s="25"/>
      <c r="O146" s="25"/>
      <c r="P146" s="23"/>
      <c r="Q146" s="25"/>
      <c r="R146" s="25"/>
      <c r="S146" s="25"/>
      <c r="T146" s="23"/>
      <c r="U146" s="23"/>
      <c r="V146" s="23"/>
      <c r="W146" s="23"/>
      <c r="X146" s="23"/>
      <c r="Y146" s="23"/>
      <c r="Z146" s="23"/>
      <c r="AA146" s="23"/>
      <c r="AB146" s="23"/>
      <c r="AC146" s="25"/>
      <c r="AD146" s="25"/>
      <c r="AE146" s="25"/>
      <c r="AF146" s="25"/>
      <c r="AG146" s="25"/>
      <c r="AH146" s="23"/>
      <c r="AI146" s="25"/>
      <c r="AJ146" s="25"/>
      <c r="AK146" s="25"/>
      <c r="AL146" s="23"/>
      <c r="AM146" s="23"/>
      <c r="AN146" s="25"/>
      <c r="AO146" s="25"/>
      <c r="AP146" s="23"/>
      <c r="AQ146" s="25"/>
      <c r="AR146" s="23"/>
      <c r="AS146" s="23"/>
      <c r="AT146" s="23"/>
      <c r="AU146" s="25"/>
      <c r="AV146" s="25"/>
      <c r="AW146" s="25"/>
      <c r="AX146" s="25"/>
      <c r="AY146" s="25"/>
      <c r="AZ146" s="25"/>
      <c r="BA146" s="23"/>
      <c r="BB146" s="23"/>
      <c r="BC146" s="23"/>
      <c r="BD146" s="23"/>
      <c r="BE146" s="20"/>
      <c r="BF146" s="20"/>
      <c r="BG146" s="20"/>
      <c r="BH146" s="20"/>
      <c r="BI146" s="33"/>
    </row>
    <row r="147" spans="1:61" ht="15">
      <c r="A147" s="13" t="s">
        <v>626</v>
      </c>
      <c r="B147" s="14" t="s">
        <v>93</v>
      </c>
      <c r="C147" s="23" t="s">
        <v>69</v>
      </c>
      <c r="D147" s="125" t="s">
        <v>627</v>
      </c>
      <c r="E147" s="122"/>
      <c r="F147" s="34"/>
      <c r="G147" s="18" t="s">
        <v>73</v>
      </c>
      <c r="H147" s="29"/>
      <c r="I147" s="25"/>
      <c r="J147" s="123"/>
      <c r="K147" s="124"/>
      <c r="L147" s="24"/>
      <c r="M147" s="24"/>
      <c r="N147" s="25"/>
      <c r="O147" s="25"/>
      <c r="P147" s="23"/>
      <c r="Q147" s="25"/>
      <c r="R147" s="25"/>
      <c r="S147" s="25"/>
      <c r="T147" s="23"/>
      <c r="U147" s="23"/>
      <c r="V147" s="23"/>
      <c r="W147" s="23"/>
      <c r="X147" s="23"/>
      <c r="Y147" s="23"/>
      <c r="Z147" s="23"/>
      <c r="AA147" s="23"/>
      <c r="AB147" s="23"/>
      <c r="AC147" s="25"/>
      <c r="AD147" s="25"/>
      <c r="AE147" s="25"/>
      <c r="AF147" s="25"/>
      <c r="AG147" s="25"/>
      <c r="AH147" s="23"/>
      <c r="AI147" s="25"/>
      <c r="AJ147" s="25"/>
      <c r="AK147" s="25"/>
      <c r="AL147" s="23"/>
      <c r="AM147" s="23"/>
      <c r="AN147" s="25"/>
      <c r="AO147" s="25"/>
      <c r="AP147" s="23"/>
      <c r="AQ147" s="25"/>
      <c r="AR147" s="23"/>
      <c r="AS147" s="23"/>
      <c r="AT147" s="23"/>
      <c r="AU147" s="25"/>
      <c r="AV147" s="25"/>
      <c r="AW147" s="25"/>
      <c r="AX147" s="25"/>
      <c r="AY147" s="25"/>
      <c r="AZ147" s="25"/>
      <c r="BA147" s="23"/>
      <c r="BB147" s="23"/>
      <c r="BC147" s="23"/>
      <c r="BD147" s="23"/>
      <c r="BE147" s="20"/>
      <c r="BF147" s="20"/>
      <c r="BG147" s="20"/>
      <c r="BH147" s="20"/>
      <c r="BI147" s="33"/>
    </row>
    <row r="148" spans="1:61" ht="15">
      <c r="A148" s="13" t="s">
        <v>628</v>
      </c>
      <c r="B148" s="23" t="s">
        <v>93</v>
      </c>
      <c r="C148" s="23" t="s">
        <v>69</v>
      </c>
      <c r="D148" s="121" t="s">
        <v>629</v>
      </c>
      <c r="E148" s="126" t="s">
        <v>630</v>
      </c>
      <c r="F148" s="21"/>
      <c r="G148" s="18" t="s">
        <v>73</v>
      </c>
      <c r="H148" s="29"/>
      <c r="I148" s="25"/>
      <c r="J148" s="123"/>
      <c r="K148" s="124"/>
      <c r="L148" s="24"/>
      <c r="M148" s="24"/>
      <c r="N148" s="25"/>
      <c r="O148" s="25"/>
      <c r="P148" s="23"/>
      <c r="Q148" s="25"/>
      <c r="R148" s="25"/>
      <c r="S148" s="25"/>
      <c r="T148" s="23"/>
      <c r="U148" s="23"/>
      <c r="V148" s="23"/>
      <c r="W148" s="23"/>
      <c r="X148" s="23"/>
      <c r="Y148" s="23"/>
      <c r="Z148" s="23"/>
      <c r="AA148" s="23"/>
      <c r="AB148" s="23"/>
      <c r="AC148" s="25"/>
      <c r="AD148" s="25"/>
      <c r="AE148" s="25"/>
      <c r="AF148" s="25"/>
      <c r="AG148" s="25"/>
      <c r="AH148" s="23"/>
      <c r="AI148" s="25"/>
      <c r="AJ148" s="25"/>
      <c r="AK148" s="25"/>
      <c r="AL148" s="23"/>
      <c r="AM148" s="23"/>
      <c r="AN148" s="25"/>
      <c r="AO148" s="25"/>
      <c r="AP148" s="23"/>
      <c r="AQ148" s="25"/>
      <c r="AR148" s="23"/>
      <c r="AS148" s="23"/>
      <c r="AT148" s="23"/>
      <c r="AU148" s="25"/>
      <c r="AV148" s="25"/>
      <c r="AW148" s="25"/>
      <c r="AX148" s="25"/>
      <c r="AY148" s="25"/>
      <c r="AZ148" s="25"/>
      <c r="BA148" s="23"/>
      <c r="BB148" s="23"/>
      <c r="BC148" s="23"/>
      <c r="BD148" s="23"/>
      <c r="BE148" s="20"/>
      <c r="BF148" s="20"/>
      <c r="BG148" s="20"/>
      <c r="BH148" s="20"/>
      <c r="BI148" s="33"/>
    </row>
    <row r="149" spans="1:61" ht="15">
      <c r="A149" s="13" t="s">
        <v>631</v>
      </c>
      <c r="B149" s="23" t="s">
        <v>69</v>
      </c>
      <c r="C149" s="23" t="s">
        <v>69</v>
      </c>
      <c r="D149" s="121" t="s">
        <v>632</v>
      </c>
      <c r="E149" s="122"/>
      <c r="F149" s="21" t="s">
        <v>633</v>
      </c>
      <c r="G149" s="18" t="s">
        <v>73</v>
      </c>
      <c r="H149" s="29"/>
      <c r="I149" s="25"/>
      <c r="J149" s="123"/>
      <c r="K149" s="124"/>
      <c r="L149" s="24"/>
      <c r="M149" s="24"/>
      <c r="N149" s="25"/>
      <c r="O149" s="25"/>
      <c r="P149" s="23"/>
      <c r="Q149" s="25"/>
      <c r="R149" s="25"/>
      <c r="S149" s="25"/>
      <c r="T149" s="23"/>
      <c r="U149" s="23"/>
      <c r="V149" s="23"/>
      <c r="W149" s="23"/>
      <c r="X149" s="23"/>
      <c r="Y149" s="23"/>
      <c r="Z149" s="23"/>
      <c r="AA149" s="23"/>
      <c r="AB149" s="23"/>
      <c r="AC149" s="25"/>
      <c r="AD149" s="25"/>
      <c r="AE149" s="25"/>
      <c r="AF149" s="25"/>
      <c r="AG149" s="25"/>
      <c r="AH149" s="23"/>
      <c r="AI149" s="25"/>
      <c r="AJ149" s="25"/>
      <c r="AK149" s="25"/>
      <c r="AL149" s="23"/>
      <c r="AM149" s="23"/>
      <c r="AN149" s="25"/>
      <c r="AO149" s="25"/>
      <c r="AP149" s="23"/>
      <c r="AQ149" s="25"/>
      <c r="AR149" s="23"/>
      <c r="AS149" s="23"/>
      <c r="AT149" s="23"/>
      <c r="AU149" s="25"/>
      <c r="AV149" s="25"/>
      <c r="AW149" s="25"/>
      <c r="AX149" s="25"/>
      <c r="AY149" s="25"/>
      <c r="AZ149" s="25"/>
      <c r="BA149" s="23"/>
      <c r="BB149" s="23"/>
      <c r="BC149" s="23"/>
      <c r="BD149" s="23"/>
      <c r="BE149" s="20"/>
      <c r="BF149" s="20"/>
      <c r="BG149" s="20"/>
      <c r="BH149" s="20"/>
      <c r="BI149" s="33"/>
    </row>
    <row r="150" spans="1:61" ht="15">
      <c r="A150" s="13" t="s">
        <v>634</v>
      </c>
      <c r="B150" s="14" t="s">
        <v>69</v>
      </c>
      <c r="C150" s="23" t="s">
        <v>69</v>
      </c>
      <c r="D150" s="121" t="s">
        <v>635</v>
      </c>
      <c r="E150" s="122"/>
      <c r="F150" s="34"/>
      <c r="G150" s="18" t="s">
        <v>73</v>
      </c>
      <c r="H150" s="29"/>
      <c r="I150" s="25"/>
      <c r="J150" s="123"/>
      <c r="K150" s="124"/>
      <c r="L150" s="24"/>
      <c r="M150" s="24"/>
      <c r="N150" s="25"/>
      <c r="O150" s="25"/>
      <c r="P150" s="23"/>
      <c r="Q150" s="25"/>
      <c r="R150" s="25"/>
      <c r="S150" s="25"/>
      <c r="T150" s="23"/>
      <c r="U150" s="23"/>
      <c r="V150" s="23"/>
      <c r="W150" s="23"/>
      <c r="X150" s="23"/>
      <c r="Y150" s="23"/>
      <c r="Z150" s="23"/>
      <c r="AA150" s="23"/>
      <c r="AB150" s="23"/>
      <c r="AC150" s="25"/>
      <c r="AD150" s="25"/>
      <c r="AE150" s="25"/>
      <c r="AF150" s="25"/>
      <c r="AG150" s="25"/>
      <c r="AH150" s="23"/>
      <c r="AI150" s="25"/>
      <c r="AJ150" s="25"/>
      <c r="AK150" s="25"/>
      <c r="AL150" s="23"/>
      <c r="AM150" s="23"/>
      <c r="AN150" s="25"/>
      <c r="AO150" s="25"/>
      <c r="AP150" s="23"/>
      <c r="AQ150" s="25"/>
      <c r="AR150" s="23"/>
      <c r="AS150" s="23"/>
      <c r="AT150" s="23"/>
      <c r="AU150" s="25"/>
      <c r="AV150" s="25"/>
      <c r="AW150" s="25"/>
      <c r="AX150" s="25"/>
      <c r="AY150" s="25"/>
      <c r="AZ150" s="25"/>
      <c r="BA150" s="23"/>
      <c r="BB150" s="23"/>
      <c r="BC150" s="23"/>
      <c r="BD150" s="23"/>
      <c r="BE150" s="71" t="s">
        <v>84</v>
      </c>
      <c r="BF150" s="20" t="s">
        <v>84</v>
      </c>
      <c r="BG150" s="20" t="s">
        <v>69</v>
      </c>
      <c r="BH150" s="20"/>
      <c r="BI150" s="33"/>
    </row>
    <row r="151" spans="1:61" ht="15">
      <c r="A151" s="13" t="s">
        <v>636</v>
      </c>
      <c r="B151" s="87" t="s">
        <v>133</v>
      </c>
      <c r="C151" s="112">
        <v>2000</v>
      </c>
      <c r="D151" s="124"/>
      <c r="E151" s="127" t="s">
        <v>637</v>
      </c>
      <c r="F151" s="34" t="s">
        <v>638</v>
      </c>
      <c r="G151" s="34" t="s">
        <v>639</v>
      </c>
      <c r="H151" s="29">
        <v>43873</v>
      </c>
      <c r="I151" s="25" t="s">
        <v>640</v>
      </c>
      <c r="J151" s="123" t="s">
        <v>641</v>
      </c>
      <c r="K151" s="124"/>
      <c r="L151" s="24"/>
      <c r="M151" s="24"/>
      <c r="N151" s="25" t="s">
        <v>99</v>
      </c>
      <c r="O151" s="25" t="s">
        <v>148</v>
      </c>
      <c r="P151" s="32" t="s">
        <v>85</v>
      </c>
      <c r="Q151" s="25" t="s">
        <v>91</v>
      </c>
      <c r="R151" s="25"/>
      <c r="S151" s="25" t="s">
        <v>84</v>
      </c>
      <c r="T151" s="32" t="s">
        <v>85</v>
      </c>
      <c r="U151" s="32" t="s">
        <v>85</v>
      </c>
      <c r="V151" s="32" t="s">
        <v>85</v>
      </c>
      <c r="W151" s="25"/>
      <c r="X151" s="25"/>
      <c r="Y151" s="32" t="s">
        <v>85</v>
      </c>
      <c r="Z151" s="32" t="s">
        <v>85</v>
      </c>
      <c r="AA151" s="23" t="s">
        <v>84</v>
      </c>
      <c r="AB151" s="23" t="s">
        <v>84</v>
      </c>
      <c r="AC151" s="25" t="s">
        <v>84</v>
      </c>
      <c r="AD151" s="25" t="s">
        <v>84</v>
      </c>
      <c r="AE151" s="25" t="s">
        <v>84</v>
      </c>
      <c r="AF151" s="25" t="s">
        <v>84</v>
      </c>
      <c r="AG151" s="25" t="s">
        <v>84</v>
      </c>
      <c r="AH151" s="23" t="s">
        <v>84</v>
      </c>
      <c r="AI151" s="25" t="s">
        <v>84</v>
      </c>
      <c r="AJ151" s="25"/>
      <c r="AK151" s="25" t="s">
        <v>642</v>
      </c>
      <c r="AL151" s="23" t="s">
        <v>84</v>
      </c>
      <c r="AM151" s="32" t="s">
        <v>85</v>
      </c>
      <c r="AN151" s="25" t="s">
        <v>84</v>
      </c>
      <c r="AO151" s="25" t="s">
        <v>84</v>
      </c>
      <c r="AP151" s="32" t="s">
        <v>85</v>
      </c>
      <c r="AQ151" s="25" t="s">
        <v>84</v>
      </c>
      <c r="AR151" s="32" t="s">
        <v>85</v>
      </c>
      <c r="AS151" s="32" t="s">
        <v>85</v>
      </c>
      <c r="AT151" s="32" t="s">
        <v>85</v>
      </c>
      <c r="AU151" s="25" t="s">
        <v>84</v>
      </c>
      <c r="AV151" s="25"/>
      <c r="AW151" s="25" t="s">
        <v>84</v>
      </c>
      <c r="AX151" s="25"/>
      <c r="AY151" s="25"/>
      <c r="AZ151" s="25"/>
      <c r="BA151" s="20"/>
      <c r="BB151" s="20"/>
      <c r="BC151" s="20"/>
      <c r="BD151" s="20"/>
      <c r="BE151" s="48" t="s">
        <v>85</v>
      </c>
      <c r="BF151" s="128" t="s">
        <v>643</v>
      </c>
      <c r="BG151" s="20">
        <v>189</v>
      </c>
      <c r="BH151" s="20" t="s">
        <v>69</v>
      </c>
      <c r="BI151" s="33" t="s">
        <v>644</v>
      </c>
    </row>
    <row r="152" spans="1:61" ht="15">
      <c r="A152" s="13" t="s">
        <v>645</v>
      </c>
      <c r="B152" s="23" t="s">
        <v>125</v>
      </c>
      <c r="C152" s="50" t="s">
        <v>69</v>
      </c>
      <c r="D152" s="61" t="s">
        <v>646</v>
      </c>
      <c r="E152" s="61"/>
      <c r="F152" s="17" t="s">
        <v>647</v>
      </c>
      <c r="G152" s="18" t="s">
        <v>73</v>
      </c>
      <c r="H152" s="19"/>
      <c r="I152" s="20"/>
      <c r="J152" s="20"/>
      <c r="K152" s="61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59"/>
      <c r="BB152" s="59"/>
      <c r="BC152" s="59"/>
      <c r="BD152" s="59"/>
      <c r="BE152" s="20"/>
      <c r="BF152" s="20"/>
      <c r="BG152" s="20"/>
      <c r="BH152" s="20"/>
      <c r="BI152" s="53"/>
    </row>
    <row r="153" spans="1:61" ht="15">
      <c r="A153" s="13" t="s">
        <v>648</v>
      </c>
      <c r="B153" s="14" t="s">
        <v>93</v>
      </c>
      <c r="C153" s="50" t="s">
        <v>69</v>
      </c>
      <c r="D153" s="61" t="s">
        <v>649</v>
      </c>
      <c r="E153" s="61"/>
      <c r="F153" s="17"/>
      <c r="G153" s="18" t="s">
        <v>73</v>
      </c>
      <c r="H153" s="19"/>
      <c r="I153" s="20"/>
      <c r="J153" s="20"/>
      <c r="K153" s="61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59"/>
      <c r="BB153" s="59"/>
      <c r="BC153" s="59"/>
      <c r="BD153" s="59"/>
      <c r="BE153" s="20"/>
      <c r="BF153" s="20"/>
      <c r="BG153" s="20"/>
      <c r="BH153" s="20"/>
      <c r="BI153" s="53"/>
    </row>
    <row r="154" spans="1:61" ht="15">
      <c r="A154" s="13" t="s">
        <v>650</v>
      </c>
      <c r="B154" s="25" t="s">
        <v>102</v>
      </c>
      <c r="C154" s="50" t="s">
        <v>69</v>
      </c>
      <c r="D154" s="61" t="s">
        <v>651</v>
      </c>
      <c r="E154" s="61"/>
      <c r="F154" s="17" t="s">
        <v>652</v>
      </c>
      <c r="G154" s="21" t="s">
        <v>154</v>
      </c>
      <c r="H154" s="19">
        <v>43802</v>
      </c>
      <c r="I154" s="20">
        <v>1</v>
      </c>
      <c r="J154" s="20" t="s">
        <v>155</v>
      </c>
      <c r="K154" s="61"/>
      <c r="L154" s="20"/>
      <c r="M154" s="20"/>
      <c r="N154" s="20" t="s">
        <v>99</v>
      </c>
      <c r="O154" s="20" t="s">
        <v>99</v>
      </c>
      <c r="P154" s="20" t="s">
        <v>84</v>
      </c>
      <c r="Q154" s="20" t="s">
        <v>111</v>
      </c>
      <c r="R154" s="20"/>
      <c r="S154" s="20" t="s">
        <v>84</v>
      </c>
      <c r="T154" s="48" t="s">
        <v>85</v>
      </c>
      <c r="U154" s="48" t="s">
        <v>85</v>
      </c>
      <c r="V154" s="48" t="s">
        <v>85</v>
      </c>
      <c r="W154" s="23"/>
      <c r="X154" s="23"/>
      <c r="Y154" s="20" t="s">
        <v>84</v>
      </c>
      <c r="Z154" s="20" t="s">
        <v>84</v>
      </c>
      <c r="AA154" s="20" t="s">
        <v>84</v>
      </c>
      <c r="AB154" s="20" t="s">
        <v>84</v>
      </c>
      <c r="AC154" s="20" t="s">
        <v>85</v>
      </c>
      <c r="AD154" s="20" t="s">
        <v>84</v>
      </c>
      <c r="AE154" s="20" t="s">
        <v>84</v>
      </c>
      <c r="AF154" s="20" t="s">
        <v>84</v>
      </c>
      <c r="AG154" s="20" t="s">
        <v>84</v>
      </c>
      <c r="AH154" s="20" t="s">
        <v>84</v>
      </c>
      <c r="AI154" s="20" t="s">
        <v>84</v>
      </c>
      <c r="AJ154" s="20"/>
      <c r="AK154" s="20" t="s">
        <v>198</v>
      </c>
      <c r="AL154" s="20" t="s">
        <v>84</v>
      </c>
      <c r="AM154" s="20" t="s">
        <v>84</v>
      </c>
      <c r="AN154" s="20" t="s">
        <v>84</v>
      </c>
      <c r="AO154" s="20" t="s">
        <v>84</v>
      </c>
      <c r="AP154" s="20" t="s">
        <v>84</v>
      </c>
      <c r="AQ154" s="20" t="s">
        <v>84</v>
      </c>
      <c r="AR154" s="20" t="s">
        <v>84</v>
      </c>
      <c r="AS154" s="20" t="s">
        <v>84</v>
      </c>
      <c r="AT154" s="20" t="s">
        <v>84</v>
      </c>
      <c r="AU154" s="20" t="s">
        <v>84</v>
      </c>
      <c r="AV154" s="20"/>
      <c r="AW154" s="20" t="s">
        <v>84</v>
      </c>
      <c r="AX154" s="20"/>
      <c r="AY154" s="20"/>
      <c r="AZ154" s="20"/>
      <c r="BA154" s="58" t="str">
        <f>HYPERLINK("https://community.rsa.com/community/products/netwitness/blog/2019/12/06/using-rsa-netwitness-to-detect-cc-weasel","Yes")</f>
        <v>Yes</v>
      </c>
      <c r="BB154" s="59"/>
      <c r="BC154" s="59"/>
      <c r="BD154" s="59"/>
      <c r="BE154" s="20" t="s">
        <v>85</v>
      </c>
      <c r="BF154" s="20" t="s">
        <v>84</v>
      </c>
      <c r="BG154" s="20" t="s">
        <v>69</v>
      </c>
      <c r="BH154" s="20">
        <v>3</v>
      </c>
      <c r="BI154" s="53" t="s">
        <v>653</v>
      </c>
    </row>
    <row r="155" spans="1:61" ht="15">
      <c r="A155" s="129" t="s">
        <v>654</v>
      </c>
      <c r="B155" s="14" t="s">
        <v>93</v>
      </c>
      <c r="C155" s="23" t="s">
        <v>69</v>
      </c>
      <c r="D155" s="130" t="s">
        <v>655</v>
      </c>
      <c r="F155" s="65" t="s">
        <v>656</v>
      </c>
      <c r="G155" s="18" t="s">
        <v>73</v>
      </c>
      <c r="BE155" s="20" t="s">
        <v>85</v>
      </c>
    </row>
    <row r="156" spans="1:61" ht="12.75">
      <c r="D156" s="118"/>
      <c r="K156" s="118"/>
      <c r="T156" s="119"/>
      <c r="U156" s="119"/>
      <c r="V156" s="119"/>
      <c r="W156" s="119"/>
      <c r="X156" s="119"/>
      <c r="BH156" s="118"/>
      <c r="BI156" s="118"/>
    </row>
    <row r="157" spans="1:61" ht="12.75">
      <c r="A157" t="s">
        <v>657</v>
      </c>
      <c r="D157" s="139" t="s">
        <v>658</v>
      </c>
      <c r="K157" s="118"/>
      <c r="T157" s="119"/>
      <c r="U157" s="119"/>
      <c r="V157" s="119"/>
      <c r="W157" s="119"/>
      <c r="X157" s="119"/>
      <c r="BH157" s="118"/>
      <c r="BI157" s="118"/>
    </row>
    <row r="158" spans="1:61" ht="12.75">
      <c r="A158" t="s">
        <v>657</v>
      </c>
      <c r="D158" s="139" t="s">
        <v>659</v>
      </c>
      <c r="K158" s="118"/>
      <c r="T158" s="119"/>
      <c r="U158" s="119"/>
      <c r="V158" s="119"/>
      <c r="W158" s="119"/>
      <c r="X158" s="119"/>
      <c r="BH158" s="118"/>
      <c r="BI158" s="118"/>
    </row>
    <row r="159" spans="1:61" ht="12.75">
      <c r="A159" t="s">
        <v>657</v>
      </c>
      <c r="D159" s="139" t="s">
        <v>660</v>
      </c>
      <c r="K159" s="118"/>
      <c r="T159" s="119"/>
      <c r="U159" s="119"/>
      <c r="V159" s="119"/>
      <c r="W159" s="119"/>
      <c r="X159" s="119"/>
      <c r="BH159" s="118"/>
      <c r="BI159" s="118"/>
    </row>
    <row r="160" spans="1:61" ht="12.75">
      <c r="A160" t="s">
        <v>657</v>
      </c>
      <c r="D160" s="139" t="s">
        <v>661</v>
      </c>
      <c r="K160" s="118"/>
      <c r="T160" s="119"/>
      <c r="U160" s="119"/>
      <c r="V160" s="119"/>
      <c r="W160" s="119"/>
      <c r="X160" s="119"/>
      <c r="BH160" s="118"/>
      <c r="BI160" s="118"/>
    </row>
    <row r="161" spans="1:61" ht="12.75">
      <c r="A161" t="s">
        <v>657</v>
      </c>
      <c r="D161" s="139" t="s">
        <v>662</v>
      </c>
      <c r="K161" s="118"/>
      <c r="T161" s="119"/>
      <c r="U161" s="119"/>
      <c r="V161" s="119"/>
      <c r="W161" s="119"/>
      <c r="X161" s="119"/>
      <c r="BH161" s="118"/>
      <c r="BI161" s="118"/>
    </row>
    <row r="162" spans="1:61" ht="12.75">
      <c r="A162" t="s">
        <v>657</v>
      </c>
      <c r="D162" s="139" t="s">
        <v>663</v>
      </c>
      <c r="K162" s="118"/>
      <c r="T162" s="119"/>
      <c r="U162" s="119"/>
      <c r="V162" s="119"/>
      <c r="W162" s="119"/>
      <c r="X162" s="119"/>
      <c r="BH162" s="118"/>
      <c r="BI162" s="118"/>
    </row>
    <row r="163" spans="1:61" ht="12.75">
      <c r="A163" t="s">
        <v>657</v>
      </c>
      <c r="D163" s="139" t="s">
        <v>664</v>
      </c>
      <c r="K163" s="118"/>
      <c r="T163" s="119"/>
      <c r="U163" s="119"/>
      <c r="V163" s="119"/>
      <c r="W163" s="119"/>
      <c r="X163" s="119"/>
      <c r="BH163" s="118"/>
      <c r="BI163" s="118"/>
    </row>
    <row r="164" spans="1:61" ht="12.75">
      <c r="D164" s="118"/>
      <c r="K164" s="118"/>
      <c r="T164" s="119"/>
      <c r="U164" s="119"/>
      <c r="V164" s="119"/>
      <c r="W164" s="119"/>
      <c r="X164" s="119"/>
      <c r="BH164" s="118"/>
      <c r="BI164" s="118"/>
    </row>
    <row r="165" spans="1:61" ht="12.75">
      <c r="D165" s="118"/>
      <c r="K165" s="118"/>
      <c r="T165" s="119"/>
      <c r="U165" s="119"/>
      <c r="V165" s="119"/>
      <c r="W165" s="119"/>
      <c r="X165" s="119"/>
      <c r="BH165" s="118"/>
      <c r="BI165" s="118"/>
    </row>
    <row r="166" spans="1:61" ht="12.75">
      <c r="D166" s="118"/>
      <c r="K166" s="118"/>
      <c r="T166" s="119"/>
      <c r="U166" s="119"/>
      <c r="V166" s="119"/>
      <c r="W166" s="119"/>
      <c r="X166" s="119"/>
      <c r="BH166" s="118"/>
      <c r="BI166" s="118"/>
    </row>
    <row r="167" spans="1:61" ht="12.75">
      <c r="D167" s="118"/>
      <c r="K167" s="118"/>
      <c r="T167" s="119"/>
      <c r="U167" s="119"/>
      <c r="V167" s="119"/>
      <c r="W167" s="119"/>
      <c r="X167" s="119"/>
      <c r="BH167" s="118"/>
      <c r="BI167" s="118"/>
    </row>
    <row r="168" spans="1:61" ht="12.75">
      <c r="D168" s="118"/>
      <c r="K168" s="118"/>
      <c r="T168" s="119"/>
      <c r="U168" s="119"/>
      <c r="V168" s="119"/>
      <c r="W168" s="119"/>
      <c r="X168" s="119"/>
      <c r="BH168" s="118"/>
      <c r="BI168" s="118"/>
    </row>
    <row r="169" spans="1:61" ht="12.75">
      <c r="D169" s="118"/>
      <c r="K169" s="118"/>
      <c r="T169" s="119"/>
      <c r="U169" s="119"/>
      <c r="V169" s="119"/>
      <c r="W169" s="119"/>
      <c r="X169" s="119"/>
      <c r="BH169" s="118"/>
      <c r="BI169" s="118"/>
    </row>
    <row r="170" spans="1:61" ht="12.75">
      <c r="D170" s="118"/>
      <c r="K170" s="118"/>
      <c r="T170" s="119"/>
      <c r="U170" s="119"/>
      <c r="V170" s="119"/>
      <c r="W170" s="119"/>
      <c r="X170" s="119"/>
      <c r="BH170" s="118"/>
      <c r="BI170" s="118"/>
    </row>
    <row r="171" spans="1:61" ht="12.75">
      <c r="D171" s="118"/>
      <c r="K171" s="118"/>
      <c r="T171" s="119"/>
      <c r="U171" s="119"/>
      <c r="V171" s="119"/>
      <c r="W171" s="119"/>
      <c r="X171" s="119"/>
      <c r="BH171" s="118"/>
      <c r="BI171" s="118"/>
    </row>
    <row r="172" spans="1:61" ht="12.75">
      <c r="D172" s="118"/>
      <c r="K172" s="118"/>
      <c r="T172" s="119"/>
      <c r="U172" s="119"/>
      <c r="V172" s="119"/>
      <c r="W172" s="119"/>
      <c r="X172" s="119"/>
      <c r="BH172" s="118"/>
      <c r="BI172" s="118"/>
    </row>
    <row r="173" spans="1:61" ht="12.75">
      <c r="D173" s="118"/>
      <c r="K173" s="118"/>
      <c r="T173" s="119"/>
      <c r="U173" s="119"/>
      <c r="V173" s="119"/>
      <c r="W173" s="119"/>
      <c r="X173" s="119"/>
      <c r="BH173" s="118"/>
      <c r="BI173" s="118"/>
    </row>
    <row r="174" spans="1:61" ht="12.75">
      <c r="D174" s="118"/>
      <c r="K174" s="118"/>
      <c r="T174" s="119"/>
      <c r="U174" s="119"/>
      <c r="V174" s="119"/>
      <c r="W174" s="119"/>
      <c r="X174" s="119"/>
      <c r="BH174" s="118"/>
      <c r="BI174" s="118"/>
    </row>
    <row r="175" spans="1:61" ht="12.75">
      <c r="D175" s="118"/>
      <c r="K175" s="118"/>
      <c r="T175" s="119"/>
      <c r="U175" s="119"/>
      <c r="V175" s="119"/>
      <c r="W175" s="119"/>
      <c r="X175" s="119"/>
      <c r="BH175" s="118"/>
      <c r="BI175" s="118"/>
    </row>
    <row r="176" spans="1:61" ht="12.75">
      <c r="D176" s="118"/>
      <c r="K176" s="118"/>
      <c r="T176" s="119"/>
      <c r="U176" s="119"/>
      <c r="V176" s="119"/>
      <c r="W176" s="119"/>
      <c r="X176" s="119"/>
      <c r="BH176" s="118"/>
      <c r="BI176" s="118"/>
    </row>
    <row r="177" spans="4:61" ht="12.75">
      <c r="D177" s="118"/>
      <c r="K177" s="118"/>
      <c r="T177" s="119"/>
      <c r="U177" s="119"/>
      <c r="V177" s="119"/>
      <c r="W177" s="119"/>
      <c r="X177" s="119"/>
      <c r="BH177" s="118"/>
      <c r="BI177" s="118"/>
    </row>
    <row r="178" spans="4:61" ht="12.75">
      <c r="D178" s="118"/>
      <c r="K178" s="118"/>
      <c r="T178" s="119"/>
      <c r="U178" s="119"/>
      <c r="V178" s="119"/>
      <c r="W178" s="119"/>
      <c r="X178" s="119"/>
      <c r="BH178" s="118"/>
      <c r="BI178" s="118"/>
    </row>
    <row r="179" spans="4:61" ht="12.75">
      <c r="D179" s="118"/>
      <c r="K179" s="118"/>
      <c r="T179" s="119"/>
      <c r="U179" s="119"/>
      <c r="V179" s="119"/>
      <c r="W179" s="119"/>
      <c r="X179" s="119"/>
      <c r="BH179" s="118"/>
      <c r="BI179" s="118"/>
    </row>
    <row r="180" spans="4:61" ht="12.75">
      <c r="D180" s="118"/>
      <c r="K180" s="118"/>
      <c r="T180" s="119"/>
      <c r="U180" s="119"/>
      <c r="V180" s="119"/>
      <c r="W180" s="119"/>
      <c r="X180" s="119"/>
      <c r="BH180" s="118"/>
      <c r="BI180" s="118"/>
    </row>
    <row r="181" spans="4:61" ht="12.75">
      <c r="D181" s="118"/>
      <c r="K181" s="118"/>
      <c r="T181" s="119"/>
      <c r="U181" s="119"/>
      <c r="V181" s="119"/>
      <c r="W181" s="119"/>
      <c r="X181" s="119"/>
      <c r="BH181" s="118"/>
      <c r="BI181" s="118"/>
    </row>
    <row r="182" spans="4:61" ht="12.75">
      <c r="D182" s="118"/>
      <c r="K182" s="118"/>
      <c r="T182" s="119"/>
      <c r="U182" s="119"/>
      <c r="V182" s="119"/>
      <c r="W182" s="119"/>
      <c r="X182" s="119"/>
      <c r="BH182" s="118"/>
      <c r="BI182" s="118"/>
    </row>
    <row r="183" spans="4:61" ht="12.75">
      <c r="D183" s="118"/>
      <c r="K183" s="118"/>
      <c r="T183" s="119"/>
      <c r="U183" s="119"/>
      <c r="V183" s="119"/>
      <c r="W183" s="119"/>
      <c r="X183" s="119"/>
      <c r="BH183" s="118"/>
      <c r="BI183" s="118"/>
    </row>
    <row r="184" spans="4:61" ht="12.75">
      <c r="D184" s="118"/>
      <c r="K184" s="118"/>
      <c r="T184" s="119"/>
      <c r="U184" s="119"/>
      <c r="V184" s="119"/>
      <c r="W184" s="119"/>
      <c r="X184" s="119"/>
      <c r="BH184" s="118"/>
      <c r="BI184" s="118"/>
    </row>
    <row r="185" spans="4:61" ht="12.75">
      <c r="D185" s="118"/>
      <c r="K185" s="118"/>
      <c r="T185" s="119"/>
      <c r="U185" s="119"/>
      <c r="V185" s="119"/>
      <c r="W185" s="119"/>
      <c r="X185" s="119"/>
      <c r="BH185" s="118"/>
      <c r="BI185" s="118"/>
    </row>
    <row r="186" spans="4:61" ht="12.75">
      <c r="D186" s="118"/>
      <c r="K186" s="118"/>
      <c r="T186" s="119"/>
      <c r="U186" s="119"/>
      <c r="V186" s="119"/>
      <c r="W186" s="119"/>
      <c r="X186" s="119"/>
      <c r="BH186" s="118"/>
      <c r="BI186" s="118"/>
    </row>
    <row r="187" spans="4:61" ht="12.75">
      <c r="D187" s="118"/>
      <c r="K187" s="118"/>
      <c r="T187" s="119"/>
      <c r="U187" s="119"/>
      <c r="V187" s="119"/>
      <c r="W187" s="119"/>
      <c r="X187" s="119"/>
      <c r="BH187" s="118"/>
      <c r="BI187" s="118"/>
    </row>
    <row r="188" spans="4:61" ht="12.75">
      <c r="D188" s="118"/>
      <c r="K188" s="118"/>
      <c r="T188" s="119"/>
      <c r="U188" s="119"/>
      <c r="V188" s="119"/>
      <c r="W188" s="119"/>
      <c r="X188" s="119"/>
      <c r="BH188" s="118"/>
      <c r="BI188" s="118"/>
    </row>
    <row r="189" spans="4:61" ht="12.75">
      <c r="D189" s="118"/>
      <c r="K189" s="118"/>
      <c r="T189" s="119"/>
      <c r="U189" s="119"/>
      <c r="V189" s="119"/>
      <c r="W189" s="119"/>
      <c r="X189" s="119"/>
      <c r="BH189" s="118"/>
      <c r="BI189" s="118"/>
    </row>
    <row r="190" spans="4:61" ht="12.75">
      <c r="D190" s="118"/>
      <c r="K190" s="118"/>
      <c r="T190" s="119"/>
      <c r="U190" s="119"/>
      <c r="V190" s="119"/>
      <c r="W190" s="119"/>
      <c r="X190" s="119"/>
      <c r="BH190" s="118"/>
      <c r="BI190" s="118"/>
    </row>
    <row r="191" spans="4:61" ht="12.75">
      <c r="D191" s="118"/>
      <c r="K191" s="118"/>
      <c r="T191" s="119"/>
      <c r="U191" s="119"/>
      <c r="V191" s="119"/>
      <c r="W191" s="119"/>
      <c r="X191" s="119"/>
      <c r="BH191" s="118"/>
      <c r="BI191" s="118"/>
    </row>
    <row r="192" spans="4:61" ht="12.75">
      <c r="D192" s="118"/>
      <c r="K192" s="118"/>
      <c r="T192" s="119"/>
      <c r="U192" s="119"/>
      <c r="V192" s="119"/>
      <c r="W192" s="119"/>
      <c r="X192" s="119"/>
      <c r="BH192" s="118"/>
      <c r="BI192" s="118"/>
    </row>
    <row r="193" spans="4:61" ht="12.75">
      <c r="D193" s="118"/>
      <c r="K193" s="118"/>
      <c r="T193" s="119"/>
      <c r="U193" s="119"/>
      <c r="V193" s="119"/>
      <c r="W193" s="119"/>
      <c r="X193" s="119"/>
      <c r="BH193" s="118"/>
      <c r="BI193" s="118"/>
    </row>
    <row r="194" spans="4:61" ht="12.75">
      <c r="D194" s="118"/>
      <c r="K194" s="118"/>
      <c r="T194" s="119"/>
      <c r="U194" s="119"/>
      <c r="V194" s="119"/>
      <c r="W194" s="119"/>
      <c r="X194" s="119"/>
      <c r="BH194" s="118"/>
      <c r="BI194" s="118"/>
    </row>
    <row r="195" spans="4:61" ht="12.75">
      <c r="D195" s="118"/>
      <c r="K195" s="118"/>
      <c r="T195" s="119"/>
      <c r="U195" s="119"/>
      <c r="V195" s="119"/>
      <c r="W195" s="119"/>
      <c r="X195" s="119"/>
      <c r="BH195" s="118"/>
      <c r="BI195" s="118"/>
    </row>
    <row r="196" spans="4:61" ht="12.75">
      <c r="D196" s="118"/>
      <c r="K196" s="118"/>
      <c r="T196" s="119"/>
      <c r="U196" s="119"/>
      <c r="V196" s="119"/>
      <c r="W196" s="119"/>
      <c r="X196" s="119"/>
      <c r="BH196" s="118"/>
      <c r="BI196" s="118"/>
    </row>
    <row r="197" spans="4:61" ht="12.75">
      <c r="D197" s="118"/>
      <c r="K197" s="118"/>
      <c r="T197" s="119"/>
      <c r="U197" s="119"/>
      <c r="V197" s="119"/>
      <c r="W197" s="119"/>
      <c r="X197" s="119"/>
      <c r="BH197" s="118"/>
      <c r="BI197" s="118"/>
    </row>
    <row r="198" spans="4:61" ht="12.75">
      <c r="D198" s="118"/>
      <c r="K198" s="118"/>
      <c r="T198" s="119"/>
      <c r="U198" s="119"/>
      <c r="V198" s="119"/>
      <c r="W198" s="119"/>
      <c r="X198" s="119"/>
      <c r="BH198" s="118"/>
      <c r="BI198" s="118"/>
    </row>
    <row r="199" spans="4:61" ht="12.75">
      <c r="D199" s="118"/>
      <c r="K199" s="118"/>
      <c r="T199" s="119"/>
      <c r="U199" s="119"/>
      <c r="V199" s="119"/>
      <c r="W199" s="119"/>
      <c r="X199" s="119"/>
      <c r="BH199" s="118"/>
      <c r="BI199" s="118"/>
    </row>
    <row r="200" spans="4:61" ht="12.75">
      <c r="D200" s="118"/>
      <c r="K200" s="118"/>
      <c r="T200" s="119"/>
      <c r="U200" s="119"/>
      <c r="V200" s="119"/>
      <c r="W200" s="119"/>
      <c r="X200" s="119"/>
      <c r="BH200" s="118"/>
      <c r="BI200" s="118"/>
    </row>
    <row r="201" spans="4:61" ht="12.75">
      <c r="D201" s="118"/>
      <c r="K201" s="118"/>
      <c r="T201" s="119"/>
      <c r="U201" s="119"/>
      <c r="V201" s="119"/>
      <c r="W201" s="119"/>
      <c r="X201" s="119"/>
      <c r="BH201" s="118"/>
      <c r="BI201" s="118"/>
    </row>
    <row r="202" spans="4:61" ht="12.75">
      <c r="D202" s="118"/>
      <c r="K202" s="118"/>
      <c r="T202" s="119"/>
      <c r="U202" s="119"/>
      <c r="V202" s="119"/>
      <c r="W202" s="119"/>
      <c r="X202" s="119"/>
      <c r="BH202" s="118"/>
      <c r="BI202" s="118"/>
    </row>
    <row r="203" spans="4:61" ht="12.75">
      <c r="D203" s="118"/>
      <c r="K203" s="118"/>
      <c r="T203" s="119"/>
      <c r="U203" s="119"/>
      <c r="V203" s="119"/>
      <c r="W203" s="119"/>
      <c r="X203" s="119"/>
      <c r="BH203" s="118"/>
      <c r="BI203" s="118"/>
    </row>
    <row r="204" spans="4:61" ht="12.75">
      <c r="D204" s="118"/>
      <c r="K204" s="118"/>
      <c r="T204" s="119"/>
      <c r="U204" s="119"/>
      <c r="V204" s="119"/>
      <c r="W204" s="119"/>
      <c r="X204" s="119"/>
      <c r="BH204" s="118"/>
      <c r="BI204" s="118"/>
    </row>
    <row r="205" spans="4:61" ht="12.75">
      <c r="D205" s="118"/>
      <c r="K205" s="118"/>
      <c r="T205" s="119"/>
      <c r="U205" s="119"/>
      <c r="V205" s="119"/>
      <c r="W205" s="119"/>
      <c r="X205" s="119"/>
      <c r="BH205" s="118"/>
      <c r="BI205" s="118"/>
    </row>
    <row r="206" spans="4:61" ht="12.75">
      <c r="D206" s="118"/>
      <c r="K206" s="118"/>
      <c r="T206" s="119"/>
      <c r="U206" s="119"/>
      <c r="V206" s="119"/>
      <c r="W206" s="119"/>
      <c r="X206" s="119"/>
      <c r="BH206" s="118"/>
      <c r="BI206" s="118"/>
    </row>
    <row r="207" spans="4:61" ht="12.75">
      <c r="D207" s="118"/>
      <c r="K207" s="118"/>
      <c r="T207" s="119"/>
      <c r="U207" s="119"/>
      <c r="V207" s="119"/>
      <c r="W207" s="119"/>
      <c r="X207" s="119"/>
      <c r="BH207" s="118"/>
      <c r="BI207" s="118"/>
    </row>
    <row r="208" spans="4:61" ht="12.75">
      <c r="D208" s="118"/>
      <c r="K208" s="118"/>
      <c r="T208" s="119"/>
      <c r="U208" s="119"/>
      <c r="V208" s="119"/>
      <c r="W208" s="119"/>
      <c r="X208" s="119"/>
      <c r="BH208" s="118"/>
      <c r="BI208" s="118"/>
    </row>
    <row r="209" spans="4:61" ht="12.75">
      <c r="D209" s="118"/>
      <c r="K209" s="118"/>
      <c r="T209" s="119"/>
      <c r="U209" s="119"/>
      <c r="V209" s="119"/>
      <c r="W209" s="119"/>
      <c r="X209" s="119"/>
      <c r="BH209" s="118"/>
      <c r="BI209" s="118"/>
    </row>
    <row r="210" spans="4:61" ht="12.75">
      <c r="D210" s="118"/>
      <c r="K210" s="118"/>
      <c r="T210" s="119"/>
      <c r="U210" s="119"/>
      <c r="V210" s="119"/>
      <c r="W210" s="119"/>
      <c r="X210" s="119"/>
      <c r="BH210" s="118"/>
      <c r="BI210" s="118"/>
    </row>
    <row r="211" spans="4:61" ht="12.75">
      <c r="D211" s="118"/>
      <c r="K211" s="118"/>
      <c r="T211" s="119"/>
      <c r="U211" s="119"/>
      <c r="V211" s="119"/>
      <c r="W211" s="119"/>
      <c r="X211" s="119"/>
      <c r="BH211" s="118"/>
      <c r="BI211" s="118"/>
    </row>
    <row r="212" spans="4:61" ht="12.75">
      <c r="D212" s="118"/>
      <c r="K212" s="118"/>
      <c r="T212" s="119"/>
      <c r="U212" s="119"/>
      <c r="V212" s="119"/>
      <c r="W212" s="119"/>
      <c r="X212" s="119"/>
      <c r="BH212" s="118"/>
      <c r="BI212" s="118"/>
    </row>
    <row r="213" spans="4:61" ht="12.75">
      <c r="D213" s="118"/>
      <c r="K213" s="118"/>
      <c r="T213" s="119"/>
      <c r="U213" s="119"/>
      <c r="V213" s="119"/>
      <c r="W213" s="119"/>
      <c r="X213" s="119"/>
      <c r="BH213" s="118"/>
      <c r="BI213" s="118"/>
    </row>
    <row r="214" spans="4:61" ht="12.75">
      <c r="D214" s="118"/>
      <c r="K214" s="118"/>
      <c r="T214" s="119"/>
      <c r="U214" s="119"/>
      <c r="V214" s="119"/>
      <c r="W214" s="119"/>
      <c r="X214" s="119"/>
      <c r="BH214" s="118"/>
      <c r="BI214" s="118"/>
    </row>
    <row r="215" spans="4:61" ht="12.75">
      <c r="D215" s="118"/>
      <c r="K215" s="118"/>
      <c r="T215" s="119"/>
      <c r="U215" s="119"/>
      <c r="V215" s="119"/>
      <c r="W215" s="119"/>
      <c r="X215" s="119"/>
      <c r="BH215" s="118"/>
      <c r="BI215" s="118"/>
    </row>
    <row r="216" spans="4:61" ht="12.75">
      <c r="D216" s="118"/>
      <c r="K216" s="118"/>
      <c r="T216" s="119"/>
      <c r="U216" s="119"/>
      <c r="V216" s="119"/>
      <c r="W216" s="119"/>
      <c r="X216" s="119"/>
      <c r="BH216" s="118"/>
      <c r="BI216" s="118"/>
    </row>
    <row r="217" spans="4:61" ht="12.75">
      <c r="D217" s="118"/>
      <c r="K217" s="118"/>
      <c r="T217" s="119"/>
      <c r="U217" s="119"/>
      <c r="V217" s="119"/>
      <c r="W217" s="119"/>
      <c r="X217" s="119"/>
      <c r="BH217" s="118"/>
      <c r="BI217" s="118"/>
    </row>
    <row r="218" spans="4:61" ht="12.75">
      <c r="D218" s="118"/>
      <c r="K218" s="118"/>
      <c r="T218" s="119"/>
      <c r="U218" s="119"/>
      <c r="V218" s="119"/>
      <c r="W218" s="119"/>
      <c r="X218" s="119"/>
      <c r="BH218" s="118"/>
      <c r="BI218" s="118"/>
    </row>
    <row r="219" spans="4:61" ht="12.75">
      <c r="D219" s="118"/>
      <c r="K219" s="118"/>
      <c r="T219" s="119"/>
      <c r="U219" s="119"/>
      <c r="V219" s="119"/>
      <c r="W219" s="119"/>
      <c r="X219" s="119"/>
      <c r="BH219" s="118"/>
      <c r="BI219" s="118"/>
    </row>
    <row r="220" spans="4:61" ht="12.75">
      <c r="D220" s="118"/>
      <c r="K220" s="118"/>
      <c r="T220" s="119"/>
      <c r="U220" s="119"/>
      <c r="V220" s="119"/>
      <c r="W220" s="119"/>
      <c r="X220" s="119"/>
      <c r="BH220" s="118"/>
      <c r="BI220" s="118"/>
    </row>
    <row r="221" spans="4:61" ht="12.75">
      <c r="D221" s="118"/>
      <c r="K221" s="118"/>
      <c r="T221" s="119"/>
      <c r="U221" s="119"/>
      <c r="V221" s="119"/>
      <c r="W221" s="119"/>
      <c r="X221" s="119"/>
      <c r="BH221" s="118"/>
      <c r="BI221" s="118"/>
    </row>
    <row r="222" spans="4:61" ht="12.75">
      <c r="D222" s="118"/>
      <c r="K222" s="118"/>
      <c r="T222" s="119"/>
      <c r="U222" s="119"/>
      <c r="V222" s="119"/>
      <c r="W222" s="119"/>
      <c r="X222" s="119"/>
      <c r="BH222" s="118"/>
      <c r="BI222" s="118"/>
    </row>
    <row r="223" spans="4:61" ht="12.75">
      <c r="D223" s="118"/>
      <c r="K223" s="118"/>
      <c r="T223" s="119"/>
      <c r="U223" s="119"/>
      <c r="V223" s="119"/>
      <c r="W223" s="119"/>
      <c r="X223" s="119"/>
      <c r="BH223" s="118"/>
      <c r="BI223" s="118"/>
    </row>
    <row r="224" spans="4:61" ht="12.75">
      <c r="D224" s="118"/>
      <c r="K224" s="118"/>
      <c r="T224" s="119"/>
      <c r="U224" s="119"/>
      <c r="V224" s="119"/>
      <c r="W224" s="119"/>
      <c r="X224" s="119"/>
      <c r="BH224" s="118"/>
      <c r="BI224" s="118"/>
    </row>
    <row r="225" spans="4:61" ht="12.75">
      <c r="D225" s="118"/>
      <c r="K225" s="118"/>
      <c r="T225" s="119"/>
      <c r="U225" s="119"/>
      <c r="V225" s="119"/>
      <c r="W225" s="119"/>
      <c r="X225" s="119"/>
      <c r="BH225" s="118"/>
      <c r="BI225" s="118"/>
    </row>
    <row r="226" spans="4:61" ht="12.75">
      <c r="D226" s="118"/>
      <c r="K226" s="118"/>
      <c r="T226" s="119"/>
      <c r="U226" s="119"/>
      <c r="V226" s="119"/>
      <c r="W226" s="119"/>
      <c r="X226" s="119"/>
      <c r="BH226" s="118"/>
      <c r="BI226" s="118"/>
    </row>
    <row r="227" spans="4:61" ht="12.75">
      <c r="D227" s="118"/>
      <c r="K227" s="118"/>
      <c r="T227" s="119"/>
      <c r="U227" s="119"/>
      <c r="V227" s="119"/>
      <c r="W227" s="119"/>
      <c r="X227" s="119"/>
      <c r="BH227" s="118"/>
      <c r="BI227" s="118"/>
    </row>
    <row r="228" spans="4:61" ht="12.75">
      <c r="D228" s="118"/>
      <c r="K228" s="118"/>
      <c r="T228" s="119"/>
      <c r="U228" s="119"/>
      <c r="V228" s="119"/>
      <c r="W228" s="119"/>
      <c r="X228" s="119"/>
      <c r="BH228" s="118"/>
      <c r="BI228" s="118"/>
    </row>
    <row r="229" spans="4:61" ht="12.75">
      <c r="D229" s="118"/>
      <c r="K229" s="118"/>
      <c r="T229" s="119"/>
      <c r="U229" s="119"/>
      <c r="V229" s="119"/>
      <c r="W229" s="119"/>
      <c r="X229" s="119"/>
      <c r="BH229" s="118"/>
      <c r="BI229" s="118"/>
    </row>
    <row r="230" spans="4:61" ht="12.75">
      <c r="D230" s="118"/>
      <c r="K230" s="118"/>
      <c r="T230" s="119"/>
      <c r="U230" s="119"/>
      <c r="V230" s="119"/>
      <c r="W230" s="119"/>
      <c r="X230" s="119"/>
      <c r="BH230" s="118"/>
      <c r="BI230" s="118"/>
    </row>
    <row r="231" spans="4:61" ht="12.75">
      <c r="D231" s="118"/>
      <c r="K231" s="118"/>
      <c r="T231" s="119"/>
      <c r="U231" s="119"/>
      <c r="V231" s="119"/>
      <c r="W231" s="119"/>
      <c r="X231" s="119"/>
      <c r="BH231" s="118"/>
      <c r="BI231" s="118"/>
    </row>
    <row r="232" spans="4:61" ht="12.75">
      <c r="D232" s="118"/>
      <c r="K232" s="118"/>
      <c r="T232" s="119"/>
      <c r="U232" s="119"/>
      <c r="V232" s="119"/>
      <c r="W232" s="119"/>
      <c r="X232" s="119"/>
      <c r="BH232" s="118"/>
      <c r="BI232" s="118"/>
    </row>
    <row r="233" spans="4:61" ht="12.75">
      <c r="D233" s="118"/>
      <c r="K233" s="118"/>
      <c r="T233" s="119"/>
      <c r="U233" s="119"/>
      <c r="V233" s="119"/>
      <c r="W233" s="119"/>
      <c r="X233" s="119"/>
      <c r="BH233" s="118"/>
      <c r="BI233" s="118"/>
    </row>
    <row r="234" spans="4:61" ht="12.75">
      <c r="D234" s="118"/>
      <c r="K234" s="118"/>
      <c r="T234" s="119"/>
      <c r="U234" s="119"/>
      <c r="V234" s="119"/>
      <c r="W234" s="119"/>
      <c r="X234" s="119"/>
      <c r="BH234" s="118"/>
      <c r="BI234" s="118"/>
    </row>
    <row r="235" spans="4:61" ht="12.75">
      <c r="D235" s="118"/>
      <c r="K235" s="118"/>
      <c r="T235" s="119"/>
      <c r="U235" s="119"/>
      <c r="V235" s="119"/>
      <c r="W235" s="119"/>
      <c r="X235" s="119"/>
      <c r="BH235" s="118"/>
      <c r="BI235" s="118"/>
    </row>
    <row r="236" spans="4:61" ht="12.75">
      <c r="D236" s="118"/>
      <c r="K236" s="118"/>
      <c r="T236" s="119"/>
      <c r="U236" s="119"/>
      <c r="V236" s="119"/>
      <c r="W236" s="119"/>
      <c r="X236" s="119"/>
      <c r="BH236" s="118"/>
      <c r="BI236" s="118"/>
    </row>
    <row r="237" spans="4:61" ht="12.75">
      <c r="D237" s="118"/>
      <c r="K237" s="118"/>
      <c r="T237" s="119"/>
      <c r="U237" s="119"/>
      <c r="V237" s="119"/>
      <c r="W237" s="119"/>
      <c r="X237" s="119"/>
      <c r="BH237" s="118"/>
      <c r="BI237" s="118"/>
    </row>
    <row r="238" spans="4:61" ht="12.75">
      <c r="D238" s="118"/>
      <c r="K238" s="118"/>
      <c r="T238" s="119"/>
      <c r="U238" s="119"/>
      <c r="V238" s="119"/>
      <c r="W238" s="119"/>
      <c r="X238" s="119"/>
      <c r="BH238" s="118"/>
      <c r="BI238" s="118"/>
    </row>
    <row r="239" spans="4:61" ht="12.75">
      <c r="D239" s="118"/>
      <c r="K239" s="118"/>
      <c r="T239" s="119"/>
      <c r="U239" s="119"/>
      <c r="V239" s="119"/>
      <c r="W239" s="119"/>
      <c r="X239" s="119"/>
      <c r="BH239" s="118"/>
      <c r="BI239" s="118"/>
    </row>
    <row r="240" spans="4:61" ht="12.75">
      <c r="D240" s="118"/>
      <c r="K240" s="118"/>
      <c r="T240" s="119"/>
      <c r="U240" s="119"/>
      <c r="V240" s="119"/>
      <c r="W240" s="119"/>
      <c r="X240" s="119"/>
      <c r="BH240" s="118"/>
      <c r="BI240" s="118"/>
    </row>
    <row r="241" spans="4:61" ht="12.75">
      <c r="D241" s="118"/>
      <c r="K241" s="118"/>
      <c r="T241" s="119"/>
      <c r="U241" s="119"/>
      <c r="V241" s="119"/>
      <c r="W241" s="119"/>
      <c r="X241" s="119"/>
      <c r="BH241" s="118"/>
      <c r="BI241" s="118"/>
    </row>
    <row r="242" spans="4:61" ht="12.75">
      <c r="D242" s="118"/>
      <c r="K242" s="118"/>
      <c r="T242" s="119"/>
      <c r="U242" s="119"/>
      <c r="V242" s="119"/>
      <c r="W242" s="119"/>
      <c r="X242" s="119"/>
      <c r="BH242" s="118"/>
      <c r="BI242" s="118"/>
    </row>
    <row r="243" spans="4:61" ht="12.75">
      <c r="D243" s="118"/>
      <c r="K243" s="118"/>
      <c r="T243" s="119"/>
      <c r="U243" s="119"/>
      <c r="V243" s="119"/>
      <c r="W243" s="119"/>
      <c r="X243" s="119"/>
      <c r="BH243" s="118"/>
      <c r="BI243" s="118"/>
    </row>
    <row r="244" spans="4:61" ht="12.75">
      <c r="D244" s="118"/>
      <c r="K244" s="118"/>
      <c r="T244" s="119"/>
      <c r="U244" s="119"/>
      <c r="V244" s="119"/>
      <c r="W244" s="119"/>
      <c r="X244" s="119"/>
      <c r="BH244" s="118"/>
      <c r="BI244" s="118"/>
    </row>
    <row r="245" spans="4:61" ht="12.75">
      <c r="D245" s="118"/>
      <c r="K245" s="118"/>
      <c r="T245" s="119"/>
      <c r="U245" s="119"/>
      <c r="V245" s="119"/>
      <c r="W245" s="119"/>
      <c r="X245" s="119"/>
      <c r="BH245" s="118"/>
      <c r="BI245" s="118"/>
    </row>
    <row r="246" spans="4:61" ht="12.75">
      <c r="D246" s="118"/>
      <c r="K246" s="118"/>
      <c r="T246" s="119"/>
      <c r="U246" s="119"/>
      <c r="V246" s="119"/>
      <c r="W246" s="119"/>
      <c r="X246" s="119"/>
      <c r="BH246" s="118"/>
      <c r="BI246" s="118"/>
    </row>
    <row r="247" spans="4:61" ht="12.75">
      <c r="D247" s="118"/>
      <c r="K247" s="118"/>
      <c r="T247" s="119"/>
      <c r="U247" s="119"/>
      <c r="V247" s="119"/>
      <c r="W247" s="119"/>
      <c r="X247" s="119"/>
      <c r="BH247" s="118"/>
      <c r="BI247" s="118"/>
    </row>
    <row r="248" spans="4:61" ht="12.75">
      <c r="D248" s="118"/>
      <c r="K248" s="118"/>
      <c r="T248" s="119"/>
      <c r="U248" s="119"/>
      <c r="V248" s="119"/>
      <c r="W248" s="119"/>
      <c r="X248" s="119"/>
      <c r="BH248" s="118"/>
      <c r="BI248" s="118"/>
    </row>
    <row r="249" spans="4:61" ht="12.75">
      <c r="D249" s="118"/>
      <c r="K249" s="118"/>
      <c r="T249" s="119"/>
      <c r="U249" s="119"/>
      <c r="V249" s="119"/>
      <c r="W249" s="119"/>
      <c r="X249" s="119"/>
      <c r="BH249" s="118"/>
      <c r="BI249" s="118"/>
    </row>
    <row r="250" spans="4:61" ht="12.75">
      <c r="D250" s="118"/>
      <c r="K250" s="118"/>
      <c r="T250" s="119"/>
      <c r="U250" s="119"/>
      <c r="V250" s="119"/>
      <c r="W250" s="119"/>
      <c r="X250" s="119"/>
      <c r="BH250" s="118"/>
      <c r="BI250" s="118"/>
    </row>
    <row r="251" spans="4:61" ht="12.75">
      <c r="D251" s="118"/>
      <c r="K251" s="118"/>
      <c r="T251" s="119"/>
      <c r="U251" s="119"/>
      <c r="V251" s="119"/>
      <c r="W251" s="119"/>
      <c r="X251" s="119"/>
      <c r="BH251" s="118"/>
      <c r="BI251" s="118"/>
    </row>
    <row r="252" spans="4:61" ht="12.75">
      <c r="D252" s="118"/>
      <c r="K252" s="118"/>
      <c r="T252" s="119"/>
      <c r="U252" s="119"/>
      <c r="V252" s="119"/>
      <c r="W252" s="119"/>
      <c r="X252" s="119"/>
      <c r="BH252" s="118"/>
      <c r="BI252" s="118"/>
    </row>
    <row r="253" spans="4:61" ht="12.75">
      <c r="D253" s="118"/>
      <c r="K253" s="118"/>
      <c r="T253" s="119"/>
      <c r="U253" s="119"/>
      <c r="V253" s="119"/>
      <c r="W253" s="119"/>
      <c r="X253" s="119"/>
      <c r="BH253" s="118"/>
      <c r="BI253" s="118"/>
    </row>
    <row r="254" spans="4:61" ht="12.75">
      <c r="D254" s="118"/>
      <c r="K254" s="118"/>
      <c r="T254" s="119"/>
      <c r="U254" s="119"/>
      <c r="V254" s="119"/>
      <c r="W254" s="119"/>
      <c r="X254" s="119"/>
      <c r="BH254" s="118"/>
      <c r="BI254" s="118"/>
    </row>
    <row r="255" spans="4:61" ht="12.75">
      <c r="D255" s="118"/>
      <c r="K255" s="118"/>
      <c r="T255" s="119"/>
      <c r="U255" s="119"/>
      <c r="V255" s="119"/>
      <c r="W255" s="119"/>
      <c r="X255" s="119"/>
      <c r="BH255" s="118"/>
      <c r="BI255" s="118"/>
    </row>
    <row r="256" spans="4:61" ht="12.75">
      <c r="D256" s="118"/>
      <c r="K256" s="118"/>
      <c r="T256" s="119"/>
      <c r="U256" s="119"/>
      <c r="V256" s="119"/>
      <c r="W256" s="119"/>
      <c r="X256" s="119"/>
      <c r="BH256" s="118"/>
      <c r="BI256" s="118"/>
    </row>
    <row r="257" spans="4:61" ht="12.75">
      <c r="D257" s="118"/>
      <c r="K257" s="118"/>
      <c r="T257" s="119"/>
      <c r="U257" s="119"/>
      <c r="V257" s="119"/>
      <c r="W257" s="119"/>
      <c r="X257" s="119"/>
      <c r="BH257" s="118"/>
      <c r="BI257" s="118"/>
    </row>
    <row r="258" spans="4:61" ht="12.75">
      <c r="D258" s="118"/>
      <c r="K258" s="118"/>
      <c r="T258" s="119"/>
      <c r="U258" s="119"/>
      <c r="V258" s="119"/>
      <c r="W258" s="119"/>
      <c r="X258" s="119"/>
      <c r="BH258" s="118"/>
      <c r="BI258" s="118"/>
    </row>
    <row r="259" spans="4:61" ht="12.75">
      <c r="D259" s="118"/>
      <c r="K259" s="118"/>
      <c r="T259" s="119"/>
      <c r="U259" s="119"/>
      <c r="V259" s="119"/>
      <c r="W259" s="119"/>
      <c r="X259" s="119"/>
      <c r="BH259" s="118"/>
      <c r="BI259" s="118"/>
    </row>
    <row r="260" spans="4:61" ht="12.75">
      <c r="D260" s="118"/>
      <c r="K260" s="118"/>
      <c r="T260" s="119"/>
      <c r="U260" s="119"/>
      <c r="V260" s="119"/>
      <c r="W260" s="119"/>
      <c r="X260" s="119"/>
      <c r="BH260" s="118"/>
      <c r="BI260" s="118"/>
    </row>
    <row r="261" spans="4:61" ht="12.75">
      <c r="D261" s="118"/>
      <c r="K261" s="118"/>
      <c r="T261" s="119"/>
      <c r="U261" s="119"/>
      <c r="V261" s="119"/>
      <c r="W261" s="119"/>
      <c r="X261" s="119"/>
      <c r="BH261" s="118"/>
      <c r="BI261" s="118"/>
    </row>
    <row r="262" spans="4:61" ht="12.75">
      <c r="D262" s="118"/>
      <c r="K262" s="118"/>
      <c r="T262" s="119"/>
      <c r="U262" s="119"/>
      <c r="V262" s="119"/>
      <c r="W262" s="119"/>
      <c r="X262" s="119"/>
      <c r="BH262" s="118"/>
      <c r="BI262" s="118"/>
    </row>
    <row r="263" spans="4:61" ht="12.75">
      <c r="D263" s="118"/>
      <c r="K263" s="118"/>
      <c r="T263" s="119"/>
      <c r="U263" s="119"/>
      <c r="V263" s="119"/>
      <c r="W263" s="119"/>
      <c r="X263" s="119"/>
      <c r="BH263" s="118"/>
      <c r="BI263" s="118"/>
    </row>
    <row r="264" spans="4:61" ht="12.75">
      <c r="D264" s="118"/>
      <c r="K264" s="118"/>
      <c r="T264" s="119"/>
      <c r="U264" s="119"/>
      <c r="V264" s="119"/>
      <c r="W264" s="119"/>
      <c r="X264" s="119"/>
      <c r="BH264" s="118"/>
      <c r="BI264" s="118"/>
    </row>
    <row r="265" spans="4:61" ht="12.75">
      <c r="D265" s="118"/>
      <c r="K265" s="118"/>
      <c r="T265" s="119"/>
      <c r="U265" s="119"/>
      <c r="V265" s="119"/>
      <c r="W265" s="119"/>
      <c r="X265" s="119"/>
      <c r="BH265" s="118"/>
      <c r="BI265" s="118"/>
    </row>
    <row r="266" spans="4:61" ht="12.75">
      <c r="D266" s="118"/>
      <c r="K266" s="118"/>
      <c r="T266" s="119"/>
      <c r="U266" s="119"/>
      <c r="V266" s="119"/>
      <c r="W266" s="119"/>
      <c r="X266" s="119"/>
      <c r="BH266" s="118"/>
      <c r="BI266" s="118"/>
    </row>
    <row r="267" spans="4:61" ht="12.75">
      <c r="D267" s="118"/>
      <c r="K267" s="118"/>
      <c r="T267" s="119"/>
      <c r="U267" s="119"/>
      <c r="V267" s="119"/>
      <c r="W267" s="119"/>
      <c r="X267" s="119"/>
      <c r="BH267" s="118"/>
      <c r="BI267" s="118"/>
    </row>
    <row r="268" spans="4:61" ht="12.75">
      <c r="D268" s="118"/>
      <c r="K268" s="118"/>
      <c r="T268" s="119"/>
      <c r="U268" s="119"/>
      <c r="V268" s="119"/>
      <c r="W268" s="119"/>
      <c r="X268" s="119"/>
      <c r="BH268" s="118"/>
      <c r="BI268" s="118"/>
    </row>
    <row r="269" spans="4:61" ht="12.75">
      <c r="D269" s="118"/>
      <c r="K269" s="118"/>
      <c r="T269" s="119"/>
      <c r="U269" s="119"/>
      <c r="V269" s="119"/>
      <c r="W269" s="119"/>
      <c r="X269" s="119"/>
      <c r="BH269" s="118"/>
      <c r="BI269" s="118"/>
    </row>
    <row r="270" spans="4:61" ht="12.75">
      <c r="D270" s="118"/>
      <c r="K270" s="118"/>
      <c r="T270" s="119"/>
      <c r="U270" s="119"/>
      <c r="V270" s="119"/>
      <c r="W270" s="119"/>
      <c r="X270" s="119"/>
      <c r="BH270" s="118"/>
      <c r="BI270" s="118"/>
    </row>
    <row r="271" spans="4:61" ht="12.75">
      <c r="D271" s="118"/>
      <c r="K271" s="118"/>
      <c r="T271" s="119"/>
      <c r="U271" s="119"/>
      <c r="V271" s="119"/>
      <c r="W271" s="119"/>
      <c r="X271" s="119"/>
      <c r="BH271" s="118"/>
      <c r="BI271" s="118"/>
    </row>
    <row r="272" spans="4:61" ht="12.75">
      <c r="D272" s="118"/>
      <c r="K272" s="118"/>
      <c r="T272" s="119"/>
      <c r="U272" s="119"/>
      <c r="V272" s="119"/>
      <c r="W272" s="119"/>
      <c r="X272" s="119"/>
      <c r="BH272" s="118"/>
      <c r="BI272" s="118"/>
    </row>
    <row r="273" spans="4:61" ht="12.75">
      <c r="D273" s="118"/>
      <c r="K273" s="118"/>
      <c r="T273" s="119"/>
      <c r="U273" s="119"/>
      <c r="V273" s="119"/>
      <c r="W273" s="119"/>
      <c r="X273" s="119"/>
      <c r="BH273" s="118"/>
      <c r="BI273" s="118"/>
    </row>
    <row r="274" spans="4:61" ht="12.75">
      <c r="D274" s="118"/>
      <c r="K274" s="118"/>
      <c r="T274" s="119"/>
      <c r="U274" s="119"/>
      <c r="V274" s="119"/>
      <c r="W274" s="119"/>
      <c r="X274" s="119"/>
      <c r="BH274" s="118"/>
      <c r="BI274" s="118"/>
    </row>
    <row r="275" spans="4:61" ht="12.75">
      <c r="D275" s="118"/>
      <c r="K275" s="118"/>
      <c r="T275" s="119"/>
      <c r="U275" s="119"/>
      <c r="V275" s="119"/>
      <c r="W275" s="119"/>
      <c r="X275" s="119"/>
      <c r="BH275" s="118"/>
      <c r="BI275" s="118"/>
    </row>
    <row r="276" spans="4:61" ht="12.75">
      <c r="D276" s="118"/>
      <c r="K276" s="118"/>
      <c r="T276" s="119"/>
      <c r="U276" s="119"/>
      <c r="V276" s="119"/>
      <c r="W276" s="119"/>
      <c r="X276" s="119"/>
      <c r="BH276" s="118"/>
      <c r="BI276" s="118"/>
    </row>
    <row r="277" spans="4:61" ht="12.75">
      <c r="D277" s="118"/>
      <c r="K277" s="118"/>
      <c r="T277" s="119"/>
      <c r="U277" s="119"/>
      <c r="V277" s="119"/>
      <c r="W277" s="119"/>
      <c r="X277" s="119"/>
      <c r="BH277" s="118"/>
      <c r="BI277" s="118"/>
    </row>
    <row r="278" spans="4:61" ht="12.75">
      <c r="D278" s="118"/>
      <c r="K278" s="118"/>
      <c r="T278" s="119"/>
      <c r="U278" s="119"/>
      <c r="V278" s="119"/>
      <c r="W278" s="119"/>
      <c r="X278" s="119"/>
      <c r="BH278" s="118"/>
      <c r="BI278" s="118"/>
    </row>
    <row r="279" spans="4:61" ht="12.75">
      <c r="D279" s="118"/>
      <c r="K279" s="118"/>
      <c r="T279" s="119"/>
      <c r="U279" s="119"/>
      <c r="V279" s="119"/>
      <c r="W279" s="119"/>
      <c r="X279" s="119"/>
      <c r="BH279" s="118"/>
      <c r="BI279" s="118"/>
    </row>
    <row r="280" spans="4:61" ht="12.75">
      <c r="D280" s="118"/>
      <c r="K280" s="118"/>
      <c r="T280" s="119"/>
      <c r="U280" s="119"/>
      <c r="V280" s="119"/>
      <c r="W280" s="119"/>
      <c r="X280" s="119"/>
      <c r="BH280" s="118"/>
      <c r="BI280" s="118"/>
    </row>
    <row r="281" spans="4:61" ht="12.75">
      <c r="D281" s="118"/>
      <c r="K281" s="118"/>
      <c r="T281" s="119"/>
      <c r="U281" s="119"/>
      <c r="V281" s="119"/>
      <c r="W281" s="119"/>
      <c r="X281" s="119"/>
      <c r="BH281" s="118"/>
      <c r="BI281" s="118"/>
    </row>
    <row r="282" spans="4:61" ht="12.75">
      <c r="D282" s="118"/>
      <c r="K282" s="118"/>
      <c r="T282" s="119"/>
      <c r="U282" s="119"/>
      <c r="V282" s="119"/>
      <c r="W282" s="119"/>
      <c r="X282" s="119"/>
      <c r="BH282" s="118"/>
      <c r="BI282" s="118"/>
    </row>
    <row r="283" spans="4:61" ht="12.75">
      <c r="D283" s="118"/>
      <c r="K283" s="118"/>
      <c r="T283" s="119"/>
      <c r="U283" s="119"/>
      <c r="V283" s="119"/>
      <c r="W283" s="119"/>
      <c r="X283" s="119"/>
      <c r="BH283" s="118"/>
      <c r="BI283" s="118"/>
    </row>
    <row r="284" spans="4:61" ht="12.75">
      <c r="D284" s="118"/>
      <c r="K284" s="118"/>
      <c r="T284" s="119"/>
      <c r="U284" s="119"/>
      <c r="V284" s="119"/>
      <c r="W284" s="119"/>
      <c r="X284" s="119"/>
      <c r="BH284" s="118"/>
      <c r="BI284" s="118"/>
    </row>
    <row r="285" spans="4:61" ht="12.75">
      <c r="D285" s="118"/>
      <c r="K285" s="118"/>
      <c r="T285" s="119"/>
      <c r="U285" s="119"/>
      <c r="V285" s="119"/>
      <c r="W285" s="119"/>
      <c r="X285" s="119"/>
      <c r="BH285" s="118"/>
      <c r="BI285" s="118"/>
    </row>
    <row r="286" spans="4:61" ht="12.75">
      <c r="D286" s="118"/>
      <c r="K286" s="118"/>
      <c r="T286" s="119"/>
      <c r="U286" s="119"/>
      <c r="V286" s="119"/>
      <c r="W286" s="119"/>
      <c r="X286" s="119"/>
      <c r="BH286" s="118"/>
      <c r="BI286" s="118"/>
    </row>
    <row r="287" spans="4:61" ht="12.75">
      <c r="D287" s="118"/>
      <c r="K287" s="118"/>
      <c r="T287" s="119"/>
      <c r="U287" s="119"/>
      <c r="V287" s="119"/>
      <c r="W287" s="119"/>
      <c r="X287" s="119"/>
      <c r="BH287" s="118"/>
      <c r="BI287" s="118"/>
    </row>
    <row r="288" spans="4:61" ht="12.75">
      <c r="D288" s="118"/>
      <c r="K288" s="118"/>
      <c r="T288" s="119"/>
      <c r="U288" s="119"/>
      <c r="V288" s="119"/>
      <c r="W288" s="119"/>
      <c r="X288" s="119"/>
      <c r="BH288" s="118"/>
      <c r="BI288" s="118"/>
    </row>
    <row r="289" spans="4:61" ht="12.75">
      <c r="D289" s="118"/>
      <c r="K289" s="118"/>
      <c r="T289" s="119"/>
      <c r="U289" s="119"/>
      <c r="V289" s="119"/>
      <c r="W289" s="119"/>
      <c r="X289" s="119"/>
      <c r="BH289" s="118"/>
      <c r="BI289" s="118"/>
    </row>
    <row r="290" spans="4:61" ht="12.75">
      <c r="D290" s="118"/>
      <c r="K290" s="118"/>
      <c r="T290" s="119"/>
      <c r="U290" s="119"/>
      <c r="V290" s="119"/>
      <c r="W290" s="119"/>
      <c r="X290" s="119"/>
      <c r="BH290" s="118"/>
      <c r="BI290" s="118"/>
    </row>
    <row r="291" spans="4:61" ht="12.75">
      <c r="D291" s="118"/>
      <c r="K291" s="118"/>
      <c r="T291" s="119"/>
      <c r="U291" s="119"/>
      <c r="V291" s="119"/>
      <c r="W291" s="119"/>
      <c r="X291" s="119"/>
      <c r="BH291" s="118"/>
      <c r="BI291" s="118"/>
    </row>
    <row r="292" spans="4:61" ht="12.75">
      <c r="D292" s="118"/>
      <c r="K292" s="118"/>
      <c r="T292" s="119"/>
      <c r="U292" s="119"/>
      <c r="V292" s="119"/>
      <c r="W292" s="119"/>
      <c r="X292" s="119"/>
      <c r="BH292" s="118"/>
      <c r="BI292" s="118"/>
    </row>
    <row r="293" spans="4:61" ht="12.75">
      <c r="D293" s="118"/>
      <c r="K293" s="118"/>
      <c r="T293" s="119"/>
      <c r="U293" s="119"/>
      <c r="V293" s="119"/>
      <c r="W293" s="119"/>
      <c r="X293" s="119"/>
      <c r="BH293" s="118"/>
      <c r="BI293" s="118"/>
    </row>
    <row r="294" spans="4:61" ht="12.75">
      <c r="D294" s="118"/>
      <c r="K294" s="118"/>
      <c r="T294" s="119"/>
      <c r="U294" s="119"/>
      <c r="V294" s="119"/>
      <c r="W294" s="119"/>
      <c r="X294" s="119"/>
      <c r="BH294" s="118"/>
      <c r="BI294" s="118"/>
    </row>
    <row r="295" spans="4:61" ht="12.75">
      <c r="D295" s="118"/>
      <c r="K295" s="118"/>
      <c r="T295" s="119"/>
      <c r="U295" s="119"/>
      <c r="V295" s="119"/>
      <c r="W295" s="119"/>
      <c r="X295" s="119"/>
      <c r="BH295" s="118"/>
      <c r="BI295" s="118"/>
    </row>
    <row r="296" spans="4:61" ht="12.75">
      <c r="D296" s="118"/>
      <c r="K296" s="118"/>
      <c r="T296" s="119"/>
      <c r="U296" s="119"/>
      <c r="V296" s="119"/>
      <c r="W296" s="119"/>
      <c r="X296" s="119"/>
      <c r="BH296" s="118"/>
      <c r="BI296" s="118"/>
    </row>
    <row r="297" spans="4:61" ht="12.75">
      <c r="D297" s="118"/>
      <c r="K297" s="118"/>
      <c r="T297" s="119"/>
      <c r="U297" s="119"/>
      <c r="V297" s="119"/>
      <c r="W297" s="119"/>
      <c r="X297" s="119"/>
      <c r="BH297" s="118"/>
      <c r="BI297" s="118"/>
    </row>
    <row r="298" spans="4:61" ht="12.75">
      <c r="D298" s="118"/>
      <c r="K298" s="118"/>
      <c r="T298" s="119"/>
      <c r="U298" s="119"/>
      <c r="V298" s="119"/>
      <c r="W298" s="119"/>
      <c r="X298" s="119"/>
      <c r="BH298" s="118"/>
      <c r="BI298" s="118"/>
    </row>
    <row r="299" spans="4:61" ht="12.75">
      <c r="D299" s="118"/>
      <c r="K299" s="118"/>
      <c r="T299" s="119"/>
      <c r="U299" s="119"/>
      <c r="V299" s="119"/>
      <c r="W299" s="119"/>
      <c r="X299" s="119"/>
      <c r="BH299" s="118"/>
      <c r="BI299" s="118"/>
    </row>
    <row r="300" spans="4:61" ht="12.75">
      <c r="D300" s="118"/>
      <c r="K300" s="118"/>
      <c r="T300" s="119"/>
      <c r="U300" s="119"/>
      <c r="V300" s="119"/>
      <c r="W300" s="119"/>
      <c r="X300" s="119"/>
      <c r="BH300" s="118"/>
      <c r="BI300" s="118"/>
    </row>
    <row r="301" spans="4:61" ht="12.75">
      <c r="D301" s="118"/>
      <c r="K301" s="118"/>
      <c r="T301" s="119"/>
      <c r="U301" s="119"/>
      <c r="V301" s="119"/>
      <c r="W301" s="119"/>
      <c r="X301" s="119"/>
      <c r="BH301" s="118"/>
      <c r="BI301" s="118"/>
    </row>
    <row r="302" spans="4:61" ht="12.75">
      <c r="D302" s="118"/>
      <c r="K302" s="118"/>
      <c r="T302" s="119"/>
      <c r="U302" s="119"/>
      <c r="V302" s="119"/>
      <c r="W302" s="119"/>
      <c r="X302" s="119"/>
      <c r="BH302" s="118"/>
      <c r="BI302" s="118"/>
    </row>
    <row r="303" spans="4:61" ht="12.75">
      <c r="D303" s="118"/>
      <c r="K303" s="118"/>
      <c r="T303" s="119"/>
      <c r="U303" s="119"/>
      <c r="V303" s="119"/>
      <c r="W303" s="119"/>
      <c r="X303" s="119"/>
      <c r="BH303" s="118"/>
      <c r="BI303" s="118"/>
    </row>
    <row r="304" spans="4:61" ht="12.75">
      <c r="D304" s="118"/>
      <c r="K304" s="118"/>
      <c r="T304" s="119"/>
      <c r="U304" s="119"/>
      <c r="V304" s="119"/>
      <c r="W304" s="119"/>
      <c r="X304" s="119"/>
      <c r="BH304" s="118"/>
      <c r="BI304" s="118"/>
    </row>
    <row r="305" spans="4:61" ht="12.75">
      <c r="D305" s="118"/>
      <c r="K305" s="118"/>
      <c r="T305" s="119"/>
      <c r="U305" s="119"/>
      <c r="V305" s="119"/>
      <c r="W305" s="119"/>
      <c r="X305" s="119"/>
      <c r="BH305" s="118"/>
      <c r="BI305" s="118"/>
    </row>
    <row r="306" spans="4:61" ht="12.75">
      <c r="D306" s="118"/>
      <c r="K306" s="118"/>
      <c r="T306" s="119"/>
      <c r="U306" s="119"/>
      <c r="V306" s="119"/>
      <c r="W306" s="119"/>
      <c r="X306" s="119"/>
      <c r="BH306" s="118"/>
      <c r="BI306" s="118"/>
    </row>
    <row r="307" spans="4:61" ht="12.75">
      <c r="D307" s="118"/>
      <c r="K307" s="118"/>
      <c r="T307" s="119"/>
      <c r="U307" s="119"/>
      <c r="V307" s="119"/>
      <c r="W307" s="119"/>
      <c r="X307" s="119"/>
      <c r="BH307" s="118"/>
      <c r="BI307" s="118"/>
    </row>
    <row r="308" spans="4:61" ht="12.75">
      <c r="D308" s="118"/>
      <c r="K308" s="118"/>
      <c r="T308" s="119"/>
      <c r="U308" s="119"/>
      <c r="V308" s="119"/>
      <c r="W308" s="119"/>
      <c r="X308" s="119"/>
      <c r="BH308" s="118"/>
      <c r="BI308" s="118"/>
    </row>
    <row r="309" spans="4:61" ht="12.75">
      <c r="D309" s="118"/>
      <c r="K309" s="118"/>
      <c r="T309" s="119"/>
      <c r="U309" s="119"/>
      <c r="V309" s="119"/>
      <c r="W309" s="119"/>
      <c r="X309" s="119"/>
      <c r="BH309" s="118"/>
      <c r="BI309" s="118"/>
    </row>
    <row r="310" spans="4:61" ht="12.75">
      <c r="D310" s="118"/>
      <c r="K310" s="118"/>
      <c r="T310" s="119"/>
      <c r="U310" s="119"/>
      <c r="V310" s="119"/>
      <c r="W310" s="119"/>
      <c r="X310" s="119"/>
      <c r="BH310" s="118"/>
      <c r="BI310" s="118"/>
    </row>
    <row r="311" spans="4:61" ht="12.75">
      <c r="D311" s="118"/>
      <c r="K311" s="118"/>
      <c r="T311" s="119"/>
      <c r="U311" s="119"/>
      <c r="V311" s="119"/>
      <c r="W311" s="119"/>
      <c r="X311" s="119"/>
      <c r="BH311" s="118"/>
      <c r="BI311" s="118"/>
    </row>
    <row r="312" spans="4:61" ht="12.75">
      <c r="D312" s="118"/>
      <c r="K312" s="118"/>
      <c r="T312" s="119"/>
      <c r="U312" s="119"/>
      <c r="V312" s="119"/>
      <c r="W312" s="119"/>
      <c r="X312" s="119"/>
      <c r="BH312" s="118"/>
      <c r="BI312" s="118"/>
    </row>
    <row r="313" spans="4:61" ht="12.75">
      <c r="D313" s="118"/>
      <c r="K313" s="118"/>
      <c r="T313" s="119"/>
      <c r="U313" s="119"/>
      <c r="V313" s="119"/>
      <c r="W313" s="119"/>
      <c r="X313" s="119"/>
      <c r="BH313" s="118"/>
      <c r="BI313" s="118"/>
    </row>
    <row r="314" spans="4:61" ht="12.75">
      <c r="D314" s="118"/>
      <c r="K314" s="118"/>
      <c r="T314" s="119"/>
      <c r="U314" s="119"/>
      <c r="V314" s="119"/>
      <c r="W314" s="119"/>
      <c r="X314" s="119"/>
      <c r="BH314" s="118"/>
      <c r="BI314" s="118"/>
    </row>
    <row r="315" spans="4:61" ht="12.75">
      <c r="D315" s="118"/>
      <c r="K315" s="118"/>
      <c r="T315" s="119"/>
      <c r="U315" s="119"/>
      <c r="V315" s="119"/>
      <c r="W315" s="119"/>
      <c r="X315" s="119"/>
      <c r="BH315" s="118"/>
      <c r="BI315" s="118"/>
    </row>
    <row r="316" spans="4:61" ht="12.75">
      <c r="D316" s="118"/>
      <c r="K316" s="118"/>
      <c r="T316" s="119"/>
      <c r="U316" s="119"/>
      <c r="V316" s="119"/>
      <c r="W316" s="119"/>
      <c r="X316" s="119"/>
      <c r="BH316" s="118"/>
      <c r="BI316" s="118"/>
    </row>
    <row r="317" spans="4:61" ht="12.75">
      <c r="D317" s="118"/>
      <c r="K317" s="118"/>
      <c r="T317" s="119"/>
      <c r="U317" s="119"/>
      <c r="V317" s="119"/>
      <c r="W317" s="119"/>
      <c r="X317" s="119"/>
      <c r="BH317" s="118"/>
      <c r="BI317" s="118"/>
    </row>
    <row r="318" spans="4:61" ht="12.75">
      <c r="D318" s="118"/>
      <c r="K318" s="118"/>
      <c r="T318" s="119"/>
      <c r="U318" s="119"/>
      <c r="V318" s="119"/>
      <c r="W318" s="119"/>
      <c r="X318" s="119"/>
      <c r="BH318" s="118"/>
      <c r="BI318" s="118"/>
    </row>
    <row r="319" spans="4:61" ht="12.75">
      <c r="D319" s="118"/>
      <c r="K319" s="118"/>
      <c r="T319" s="119"/>
      <c r="U319" s="119"/>
      <c r="V319" s="119"/>
      <c r="W319" s="119"/>
      <c r="X319" s="119"/>
      <c r="BH319" s="118"/>
      <c r="BI319" s="118"/>
    </row>
    <row r="320" spans="4:61" ht="12.75">
      <c r="D320" s="118"/>
      <c r="K320" s="118"/>
      <c r="T320" s="119"/>
      <c r="U320" s="119"/>
      <c r="V320" s="119"/>
      <c r="W320" s="119"/>
      <c r="X320" s="119"/>
      <c r="BH320" s="118"/>
      <c r="BI320" s="118"/>
    </row>
    <row r="321" spans="4:61" ht="12.75">
      <c r="D321" s="118"/>
      <c r="K321" s="118"/>
      <c r="T321" s="119"/>
      <c r="U321" s="119"/>
      <c r="V321" s="119"/>
      <c r="W321" s="119"/>
      <c r="X321" s="119"/>
      <c r="BH321" s="118"/>
      <c r="BI321" s="118"/>
    </row>
    <row r="322" spans="4:61" ht="12.75">
      <c r="D322" s="118"/>
      <c r="K322" s="118"/>
      <c r="T322" s="119"/>
      <c r="U322" s="119"/>
      <c r="V322" s="119"/>
      <c r="W322" s="119"/>
      <c r="X322" s="119"/>
      <c r="BH322" s="118"/>
      <c r="BI322" s="118"/>
    </row>
    <row r="323" spans="4:61" ht="12.75">
      <c r="D323" s="118"/>
      <c r="K323" s="118"/>
      <c r="T323" s="119"/>
      <c r="U323" s="119"/>
      <c r="V323" s="119"/>
      <c r="W323" s="119"/>
      <c r="X323" s="119"/>
      <c r="BH323" s="118"/>
      <c r="BI323" s="118"/>
    </row>
    <row r="324" spans="4:61" ht="12.75">
      <c r="D324" s="118"/>
      <c r="K324" s="118"/>
      <c r="T324" s="119"/>
      <c r="U324" s="119"/>
      <c r="V324" s="119"/>
      <c r="W324" s="119"/>
      <c r="X324" s="119"/>
      <c r="BH324" s="118"/>
      <c r="BI324" s="118"/>
    </row>
    <row r="325" spans="4:61" ht="12.75">
      <c r="D325" s="118"/>
      <c r="K325" s="118"/>
      <c r="T325" s="119"/>
      <c r="U325" s="119"/>
      <c r="V325" s="119"/>
      <c r="W325" s="119"/>
      <c r="X325" s="119"/>
      <c r="BH325" s="118"/>
      <c r="BI325" s="118"/>
    </row>
    <row r="326" spans="4:61" ht="12.75">
      <c r="D326" s="118"/>
      <c r="K326" s="118"/>
      <c r="T326" s="119"/>
      <c r="U326" s="119"/>
      <c r="V326" s="119"/>
      <c r="W326" s="119"/>
      <c r="X326" s="119"/>
      <c r="BH326" s="118"/>
      <c r="BI326" s="118"/>
    </row>
    <row r="327" spans="4:61" ht="12.75">
      <c r="D327" s="118"/>
      <c r="K327" s="118"/>
      <c r="T327" s="119"/>
      <c r="U327" s="119"/>
      <c r="V327" s="119"/>
      <c r="W327" s="119"/>
      <c r="X327" s="119"/>
      <c r="BH327" s="118"/>
      <c r="BI327" s="118"/>
    </row>
    <row r="328" spans="4:61" ht="12.75">
      <c r="D328" s="118"/>
      <c r="K328" s="118"/>
      <c r="T328" s="119"/>
      <c r="U328" s="119"/>
      <c r="V328" s="119"/>
      <c r="W328" s="119"/>
      <c r="X328" s="119"/>
      <c r="BH328" s="118"/>
      <c r="BI328" s="118"/>
    </row>
    <row r="329" spans="4:61" ht="12.75">
      <c r="D329" s="118"/>
      <c r="K329" s="118"/>
      <c r="T329" s="119"/>
      <c r="U329" s="119"/>
      <c r="V329" s="119"/>
      <c r="W329" s="119"/>
      <c r="X329" s="119"/>
      <c r="BH329" s="118"/>
      <c r="BI329" s="118"/>
    </row>
    <row r="330" spans="4:61" ht="12.75">
      <c r="D330" s="118"/>
      <c r="K330" s="118"/>
      <c r="T330" s="119"/>
      <c r="U330" s="119"/>
      <c r="V330" s="119"/>
      <c r="W330" s="119"/>
      <c r="X330" s="119"/>
      <c r="BH330" s="118"/>
      <c r="BI330" s="118"/>
    </row>
    <row r="331" spans="4:61" ht="12.75">
      <c r="D331" s="118"/>
      <c r="K331" s="118"/>
      <c r="T331" s="119"/>
      <c r="U331" s="119"/>
      <c r="V331" s="119"/>
      <c r="W331" s="119"/>
      <c r="X331" s="119"/>
      <c r="BH331" s="118"/>
      <c r="BI331" s="118"/>
    </row>
    <row r="332" spans="4:61" ht="12.75">
      <c r="D332" s="118"/>
      <c r="K332" s="118"/>
      <c r="T332" s="119"/>
      <c r="U332" s="119"/>
      <c r="V332" s="119"/>
      <c r="W332" s="119"/>
      <c r="X332" s="119"/>
      <c r="BH332" s="118"/>
      <c r="BI332" s="118"/>
    </row>
    <row r="333" spans="4:61" ht="12.75">
      <c r="D333" s="118"/>
      <c r="K333" s="118"/>
      <c r="T333" s="119"/>
      <c r="U333" s="119"/>
      <c r="V333" s="119"/>
      <c r="W333" s="119"/>
      <c r="X333" s="119"/>
      <c r="BH333" s="118"/>
      <c r="BI333" s="118"/>
    </row>
    <row r="334" spans="4:61" ht="12.75">
      <c r="D334" s="118"/>
      <c r="K334" s="118"/>
      <c r="T334" s="119"/>
      <c r="U334" s="119"/>
      <c r="V334" s="119"/>
      <c r="W334" s="119"/>
      <c r="X334" s="119"/>
      <c r="BH334" s="118"/>
      <c r="BI334" s="118"/>
    </row>
    <row r="335" spans="4:61" ht="12.75">
      <c r="D335" s="118"/>
      <c r="K335" s="118"/>
      <c r="T335" s="119"/>
      <c r="U335" s="119"/>
      <c r="V335" s="119"/>
      <c r="W335" s="119"/>
      <c r="X335" s="119"/>
      <c r="BH335" s="118"/>
      <c r="BI335" s="118"/>
    </row>
    <row r="336" spans="4:61" ht="12.75">
      <c r="D336" s="118"/>
      <c r="K336" s="118"/>
      <c r="T336" s="119"/>
      <c r="U336" s="119"/>
      <c r="V336" s="119"/>
      <c r="W336" s="119"/>
      <c r="X336" s="119"/>
      <c r="BH336" s="118"/>
      <c r="BI336" s="118"/>
    </row>
    <row r="337" spans="4:61" ht="12.75">
      <c r="D337" s="118"/>
      <c r="K337" s="118"/>
      <c r="T337" s="119"/>
      <c r="U337" s="119"/>
      <c r="V337" s="119"/>
      <c r="W337" s="119"/>
      <c r="X337" s="119"/>
      <c r="BH337" s="118"/>
      <c r="BI337" s="118"/>
    </row>
    <row r="338" spans="4:61" ht="12.75">
      <c r="D338" s="118"/>
      <c r="K338" s="118"/>
      <c r="T338" s="119"/>
      <c r="U338" s="119"/>
      <c r="V338" s="119"/>
      <c r="W338" s="119"/>
      <c r="X338" s="119"/>
      <c r="BH338" s="118"/>
      <c r="BI338" s="118"/>
    </row>
    <row r="339" spans="4:61" ht="12.75">
      <c r="D339" s="118"/>
      <c r="K339" s="118"/>
      <c r="T339" s="119"/>
      <c r="U339" s="119"/>
      <c r="V339" s="119"/>
      <c r="W339" s="119"/>
      <c r="X339" s="119"/>
      <c r="BH339" s="118"/>
      <c r="BI339" s="118"/>
    </row>
    <row r="340" spans="4:61" ht="12.75">
      <c r="D340" s="118"/>
      <c r="K340" s="118"/>
      <c r="T340" s="119"/>
      <c r="U340" s="119"/>
      <c r="V340" s="119"/>
      <c r="W340" s="119"/>
      <c r="X340" s="119"/>
      <c r="BH340" s="118"/>
      <c r="BI340" s="118"/>
    </row>
    <row r="341" spans="4:61" ht="12.75">
      <c r="D341" s="118"/>
      <c r="K341" s="118"/>
      <c r="T341" s="119"/>
      <c r="U341" s="119"/>
      <c r="V341" s="119"/>
      <c r="W341" s="119"/>
      <c r="X341" s="119"/>
      <c r="BH341" s="118"/>
      <c r="BI341" s="118"/>
    </row>
    <row r="342" spans="4:61" ht="12.75">
      <c r="D342" s="118"/>
      <c r="K342" s="118"/>
      <c r="T342" s="119"/>
      <c r="U342" s="119"/>
      <c r="V342" s="119"/>
      <c r="W342" s="119"/>
      <c r="X342" s="119"/>
      <c r="BH342" s="118"/>
      <c r="BI342" s="118"/>
    </row>
    <row r="343" spans="4:61" ht="12.75">
      <c r="D343" s="118"/>
      <c r="K343" s="118"/>
      <c r="T343" s="119"/>
      <c r="U343" s="119"/>
      <c r="V343" s="119"/>
      <c r="W343" s="119"/>
      <c r="X343" s="119"/>
      <c r="BH343" s="118"/>
      <c r="BI343" s="118"/>
    </row>
    <row r="344" spans="4:61" ht="12.75">
      <c r="D344" s="118"/>
      <c r="K344" s="118"/>
      <c r="T344" s="119"/>
      <c r="U344" s="119"/>
      <c r="V344" s="119"/>
      <c r="W344" s="119"/>
      <c r="X344" s="119"/>
      <c r="BH344" s="118"/>
      <c r="BI344" s="118"/>
    </row>
    <row r="345" spans="4:61" ht="12.75">
      <c r="D345" s="118"/>
      <c r="K345" s="118"/>
      <c r="T345" s="119"/>
      <c r="U345" s="119"/>
      <c r="V345" s="119"/>
      <c r="W345" s="119"/>
      <c r="X345" s="119"/>
      <c r="BH345" s="118"/>
      <c r="BI345" s="118"/>
    </row>
    <row r="346" spans="4:61" ht="12.75">
      <c r="D346" s="118"/>
      <c r="K346" s="118"/>
      <c r="T346" s="119"/>
      <c r="U346" s="119"/>
      <c r="V346" s="119"/>
      <c r="W346" s="119"/>
      <c r="X346" s="119"/>
      <c r="BH346" s="118"/>
      <c r="BI346" s="118"/>
    </row>
    <row r="347" spans="4:61" ht="12.75">
      <c r="D347" s="118"/>
      <c r="K347" s="118"/>
      <c r="T347" s="119"/>
      <c r="U347" s="119"/>
      <c r="V347" s="119"/>
      <c r="W347" s="119"/>
      <c r="X347" s="119"/>
      <c r="BH347" s="118"/>
      <c r="BI347" s="118"/>
    </row>
    <row r="348" spans="4:61" ht="12.75">
      <c r="D348" s="118"/>
      <c r="K348" s="118"/>
      <c r="T348" s="119"/>
      <c r="U348" s="119"/>
      <c r="V348" s="119"/>
      <c r="W348" s="119"/>
      <c r="X348" s="119"/>
      <c r="BH348" s="118"/>
      <c r="BI348" s="118"/>
    </row>
    <row r="349" spans="4:61" ht="12.75">
      <c r="D349" s="118"/>
      <c r="K349" s="118"/>
      <c r="T349" s="119"/>
      <c r="U349" s="119"/>
      <c r="V349" s="119"/>
      <c r="W349" s="119"/>
      <c r="X349" s="119"/>
      <c r="BH349" s="118"/>
      <c r="BI349" s="118"/>
    </row>
    <row r="350" spans="4:61" ht="12.75">
      <c r="D350" s="118"/>
      <c r="K350" s="118"/>
      <c r="T350" s="119"/>
      <c r="U350" s="119"/>
      <c r="V350" s="119"/>
      <c r="W350" s="119"/>
      <c r="X350" s="119"/>
      <c r="BH350" s="118"/>
      <c r="BI350" s="118"/>
    </row>
    <row r="351" spans="4:61" ht="12.75">
      <c r="D351" s="118"/>
      <c r="K351" s="118"/>
      <c r="T351" s="119"/>
      <c r="U351" s="119"/>
      <c r="V351" s="119"/>
      <c r="W351" s="119"/>
      <c r="X351" s="119"/>
      <c r="BH351" s="118"/>
      <c r="BI351" s="118"/>
    </row>
    <row r="352" spans="4:61" ht="12.75">
      <c r="D352" s="118"/>
      <c r="K352" s="118"/>
      <c r="T352" s="119"/>
      <c r="U352" s="119"/>
      <c r="V352" s="119"/>
      <c r="W352" s="119"/>
      <c r="X352" s="119"/>
      <c r="BH352" s="118"/>
      <c r="BI352" s="118"/>
    </row>
    <row r="353" spans="4:61" ht="12.75">
      <c r="D353" s="118"/>
      <c r="K353" s="118"/>
      <c r="T353" s="119"/>
      <c r="U353" s="119"/>
      <c r="V353" s="119"/>
      <c r="W353" s="119"/>
      <c r="X353" s="119"/>
      <c r="BH353" s="118"/>
      <c r="BI353" s="118"/>
    </row>
    <row r="354" spans="4:61" ht="12.75">
      <c r="D354" s="118"/>
      <c r="K354" s="118"/>
      <c r="T354" s="119"/>
      <c r="U354" s="119"/>
      <c r="V354" s="119"/>
      <c r="W354" s="119"/>
      <c r="X354" s="119"/>
      <c r="BH354" s="118"/>
      <c r="BI354" s="118"/>
    </row>
    <row r="355" spans="4:61" ht="12.75">
      <c r="D355" s="118"/>
      <c r="K355" s="118"/>
      <c r="T355" s="119"/>
      <c r="U355" s="119"/>
      <c r="V355" s="119"/>
      <c r="W355" s="119"/>
      <c r="X355" s="119"/>
      <c r="BH355" s="118"/>
      <c r="BI355" s="118"/>
    </row>
    <row r="356" spans="4:61" ht="12.75">
      <c r="D356" s="118"/>
      <c r="K356" s="118"/>
      <c r="T356" s="119"/>
      <c r="U356" s="119"/>
      <c r="V356" s="119"/>
      <c r="W356" s="119"/>
      <c r="X356" s="119"/>
      <c r="BH356" s="118"/>
      <c r="BI356" s="118"/>
    </row>
    <row r="357" spans="4:61" ht="12.75">
      <c r="D357" s="118"/>
      <c r="K357" s="118"/>
      <c r="T357" s="119"/>
      <c r="U357" s="119"/>
      <c r="V357" s="119"/>
      <c r="W357" s="119"/>
      <c r="X357" s="119"/>
      <c r="BH357" s="118"/>
      <c r="BI357" s="118"/>
    </row>
    <row r="358" spans="4:61" ht="12.75">
      <c r="D358" s="118"/>
      <c r="K358" s="118"/>
      <c r="T358" s="119"/>
      <c r="U358" s="119"/>
      <c r="V358" s="119"/>
      <c r="W358" s="119"/>
      <c r="X358" s="119"/>
      <c r="BH358" s="118"/>
      <c r="BI358" s="118"/>
    </row>
    <row r="359" spans="4:61" ht="12.75">
      <c r="D359" s="118"/>
      <c r="K359" s="118"/>
      <c r="T359" s="119"/>
      <c r="U359" s="119"/>
      <c r="V359" s="119"/>
      <c r="W359" s="119"/>
      <c r="X359" s="119"/>
      <c r="BH359" s="118"/>
      <c r="BI359" s="118"/>
    </row>
    <row r="360" spans="4:61" ht="12.75">
      <c r="D360" s="118"/>
      <c r="K360" s="118"/>
      <c r="T360" s="119"/>
      <c r="U360" s="119"/>
      <c r="V360" s="119"/>
      <c r="W360" s="119"/>
      <c r="X360" s="119"/>
      <c r="BH360" s="118"/>
      <c r="BI360" s="118"/>
    </row>
    <row r="361" spans="4:61" ht="12.75">
      <c r="D361" s="118"/>
      <c r="K361" s="118"/>
      <c r="T361" s="119"/>
      <c r="U361" s="119"/>
      <c r="V361" s="119"/>
      <c r="W361" s="119"/>
      <c r="X361" s="119"/>
      <c r="BH361" s="118"/>
      <c r="BI361" s="118"/>
    </row>
    <row r="362" spans="4:61" ht="12.75">
      <c r="D362" s="118"/>
      <c r="K362" s="118"/>
      <c r="T362" s="119"/>
      <c r="U362" s="119"/>
      <c r="V362" s="119"/>
      <c r="W362" s="119"/>
      <c r="X362" s="119"/>
      <c r="BH362" s="118"/>
      <c r="BI362" s="118"/>
    </row>
    <row r="363" spans="4:61" ht="12.75">
      <c r="D363" s="118"/>
      <c r="K363" s="118"/>
      <c r="T363" s="119"/>
      <c r="U363" s="119"/>
      <c r="V363" s="119"/>
      <c r="W363" s="119"/>
      <c r="X363" s="119"/>
      <c r="BH363" s="118"/>
      <c r="BI363" s="118"/>
    </row>
    <row r="364" spans="4:61" ht="12.75">
      <c r="D364" s="118"/>
      <c r="K364" s="118"/>
      <c r="T364" s="119"/>
      <c r="U364" s="119"/>
      <c r="V364" s="119"/>
      <c r="W364" s="119"/>
      <c r="X364" s="119"/>
      <c r="BH364" s="118"/>
      <c r="BI364" s="118"/>
    </row>
    <row r="365" spans="4:61" ht="12.75">
      <c r="D365" s="118"/>
      <c r="K365" s="118"/>
      <c r="T365" s="119"/>
      <c r="U365" s="119"/>
      <c r="V365" s="119"/>
      <c r="W365" s="119"/>
      <c r="X365" s="119"/>
      <c r="BH365" s="118"/>
      <c r="BI365" s="118"/>
    </row>
    <row r="366" spans="4:61" ht="12.75">
      <c r="D366" s="118"/>
      <c r="K366" s="118"/>
      <c r="T366" s="119"/>
      <c r="U366" s="119"/>
      <c r="V366" s="119"/>
      <c r="W366" s="119"/>
      <c r="X366" s="119"/>
      <c r="BH366" s="118"/>
      <c r="BI366" s="118"/>
    </row>
    <row r="367" spans="4:61" ht="12.75">
      <c r="D367" s="118"/>
      <c r="K367" s="118"/>
      <c r="T367" s="119"/>
      <c r="U367" s="119"/>
      <c r="V367" s="119"/>
      <c r="W367" s="119"/>
      <c r="X367" s="119"/>
      <c r="BH367" s="118"/>
      <c r="BI367" s="118"/>
    </row>
    <row r="368" spans="4:61" ht="12.75">
      <c r="D368" s="118"/>
      <c r="K368" s="118"/>
      <c r="T368" s="119"/>
      <c r="U368" s="119"/>
      <c r="V368" s="119"/>
      <c r="W368" s="119"/>
      <c r="X368" s="119"/>
      <c r="BH368" s="118"/>
      <c r="BI368" s="118"/>
    </row>
    <row r="369" spans="4:61" ht="12.75">
      <c r="D369" s="118"/>
      <c r="K369" s="118"/>
      <c r="T369" s="119"/>
      <c r="U369" s="119"/>
      <c r="V369" s="119"/>
      <c r="W369" s="119"/>
      <c r="X369" s="119"/>
      <c r="BH369" s="118"/>
      <c r="BI369" s="118"/>
    </row>
    <row r="370" spans="4:61" ht="12.75">
      <c r="D370" s="118"/>
      <c r="K370" s="118"/>
      <c r="T370" s="119"/>
      <c r="U370" s="119"/>
      <c r="V370" s="119"/>
      <c r="W370" s="119"/>
      <c r="X370" s="119"/>
      <c r="BH370" s="118"/>
      <c r="BI370" s="118"/>
    </row>
    <row r="371" spans="4:61" ht="12.75">
      <c r="D371" s="118"/>
      <c r="K371" s="118"/>
      <c r="T371" s="119"/>
      <c r="U371" s="119"/>
      <c r="V371" s="119"/>
      <c r="W371" s="119"/>
      <c r="X371" s="119"/>
      <c r="BH371" s="118"/>
      <c r="BI371" s="118"/>
    </row>
    <row r="372" spans="4:61" ht="12.75">
      <c r="D372" s="118"/>
      <c r="K372" s="118"/>
      <c r="T372" s="119"/>
      <c r="U372" s="119"/>
      <c r="V372" s="119"/>
      <c r="W372" s="119"/>
      <c r="X372" s="119"/>
      <c r="BH372" s="118"/>
      <c r="BI372" s="118"/>
    </row>
    <row r="373" spans="4:61" ht="12.75">
      <c r="D373" s="118"/>
      <c r="K373" s="118"/>
      <c r="T373" s="119"/>
      <c r="U373" s="119"/>
      <c r="V373" s="119"/>
      <c r="W373" s="119"/>
      <c r="X373" s="119"/>
      <c r="BH373" s="118"/>
      <c r="BI373" s="118"/>
    </row>
    <row r="374" spans="4:61" ht="12.75">
      <c r="D374" s="118"/>
      <c r="K374" s="118"/>
      <c r="T374" s="119"/>
      <c r="U374" s="119"/>
      <c r="V374" s="119"/>
      <c r="W374" s="119"/>
      <c r="X374" s="119"/>
      <c r="BH374" s="118"/>
      <c r="BI374" s="118"/>
    </row>
    <row r="375" spans="4:61" ht="12.75">
      <c r="D375" s="118"/>
      <c r="K375" s="118"/>
      <c r="T375" s="119"/>
      <c r="U375" s="119"/>
      <c r="V375" s="119"/>
      <c r="W375" s="119"/>
      <c r="X375" s="119"/>
      <c r="BH375" s="118"/>
      <c r="BI375" s="118"/>
    </row>
    <row r="376" spans="4:61" ht="12.75">
      <c r="D376" s="118"/>
      <c r="K376" s="118"/>
      <c r="T376" s="119"/>
      <c r="U376" s="119"/>
      <c r="V376" s="119"/>
      <c r="W376" s="119"/>
      <c r="X376" s="119"/>
      <c r="BH376" s="118"/>
      <c r="BI376" s="118"/>
    </row>
    <row r="377" spans="4:61" ht="12.75">
      <c r="D377" s="118"/>
      <c r="K377" s="118"/>
      <c r="T377" s="119"/>
      <c r="U377" s="119"/>
      <c r="V377" s="119"/>
      <c r="W377" s="119"/>
      <c r="X377" s="119"/>
      <c r="BH377" s="118"/>
      <c r="BI377" s="118"/>
    </row>
    <row r="378" spans="4:61" ht="12.75">
      <c r="D378" s="118"/>
      <c r="K378" s="118"/>
      <c r="T378" s="119"/>
      <c r="U378" s="119"/>
      <c r="V378" s="119"/>
      <c r="W378" s="119"/>
      <c r="X378" s="119"/>
      <c r="BH378" s="118"/>
      <c r="BI378" s="118"/>
    </row>
    <row r="379" spans="4:61" ht="12.75">
      <c r="D379" s="118"/>
      <c r="K379" s="118"/>
      <c r="T379" s="119"/>
      <c r="U379" s="119"/>
      <c r="V379" s="119"/>
      <c r="W379" s="119"/>
      <c r="X379" s="119"/>
      <c r="BH379" s="118"/>
      <c r="BI379" s="118"/>
    </row>
    <row r="380" spans="4:61" ht="12.75">
      <c r="D380" s="118"/>
      <c r="K380" s="118"/>
      <c r="T380" s="119"/>
      <c r="U380" s="119"/>
      <c r="V380" s="119"/>
      <c r="W380" s="119"/>
      <c r="X380" s="119"/>
      <c r="BH380" s="118"/>
      <c r="BI380" s="118"/>
    </row>
    <row r="381" spans="4:61" ht="12.75">
      <c r="D381" s="118"/>
      <c r="K381" s="118"/>
      <c r="T381" s="119"/>
      <c r="U381" s="119"/>
      <c r="V381" s="119"/>
      <c r="W381" s="119"/>
      <c r="X381" s="119"/>
      <c r="BH381" s="118"/>
      <c r="BI381" s="118"/>
    </row>
    <row r="382" spans="4:61" ht="12.75">
      <c r="D382" s="118"/>
      <c r="K382" s="118"/>
      <c r="T382" s="119"/>
      <c r="U382" s="119"/>
      <c r="V382" s="119"/>
      <c r="W382" s="119"/>
      <c r="X382" s="119"/>
      <c r="BH382" s="118"/>
      <c r="BI382" s="118"/>
    </row>
    <row r="383" spans="4:61" ht="12.75">
      <c r="D383" s="118"/>
      <c r="K383" s="118"/>
      <c r="T383" s="119"/>
      <c r="U383" s="119"/>
      <c r="V383" s="119"/>
      <c r="W383" s="119"/>
      <c r="X383" s="119"/>
      <c r="BH383" s="118"/>
      <c r="BI383" s="118"/>
    </row>
    <row r="384" spans="4:61" ht="12.75">
      <c r="D384" s="118"/>
      <c r="K384" s="118"/>
      <c r="T384" s="119"/>
      <c r="U384" s="119"/>
      <c r="V384" s="119"/>
      <c r="W384" s="119"/>
      <c r="X384" s="119"/>
      <c r="BH384" s="118"/>
      <c r="BI384" s="118"/>
    </row>
    <row r="385" spans="4:61" ht="12.75">
      <c r="D385" s="118"/>
      <c r="K385" s="118"/>
      <c r="T385" s="119"/>
      <c r="U385" s="119"/>
      <c r="V385" s="119"/>
      <c r="W385" s="119"/>
      <c r="X385" s="119"/>
      <c r="BH385" s="118"/>
      <c r="BI385" s="118"/>
    </row>
    <row r="386" spans="4:61" ht="12.75">
      <c r="D386" s="118"/>
      <c r="K386" s="118"/>
      <c r="T386" s="119"/>
      <c r="U386" s="119"/>
      <c r="V386" s="119"/>
      <c r="W386" s="119"/>
      <c r="X386" s="119"/>
      <c r="BH386" s="118"/>
      <c r="BI386" s="118"/>
    </row>
    <row r="387" spans="4:61" ht="12.75">
      <c r="D387" s="118"/>
      <c r="K387" s="118"/>
      <c r="T387" s="119"/>
      <c r="U387" s="119"/>
      <c r="V387" s="119"/>
      <c r="W387" s="119"/>
      <c r="X387" s="119"/>
      <c r="BH387" s="118"/>
      <c r="BI387" s="118"/>
    </row>
    <row r="388" spans="4:61" ht="12.75">
      <c r="D388" s="118"/>
      <c r="K388" s="118"/>
      <c r="T388" s="119"/>
      <c r="U388" s="119"/>
      <c r="V388" s="119"/>
      <c r="W388" s="119"/>
      <c r="X388" s="119"/>
      <c r="BH388" s="118"/>
      <c r="BI388" s="118"/>
    </row>
    <row r="389" spans="4:61" ht="12.75">
      <c r="D389" s="118"/>
      <c r="K389" s="118"/>
      <c r="T389" s="119"/>
      <c r="U389" s="119"/>
      <c r="V389" s="119"/>
      <c r="W389" s="119"/>
      <c r="X389" s="119"/>
      <c r="BH389" s="118"/>
      <c r="BI389" s="118"/>
    </row>
    <row r="390" spans="4:61" ht="12.75">
      <c r="D390" s="118"/>
      <c r="K390" s="118"/>
      <c r="T390" s="119"/>
      <c r="U390" s="119"/>
      <c r="V390" s="119"/>
      <c r="W390" s="119"/>
      <c r="X390" s="119"/>
      <c r="BH390" s="118"/>
      <c r="BI390" s="118"/>
    </row>
    <row r="391" spans="4:61" ht="12.75">
      <c r="D391" s="118"/>
      <c r="K391" s="118"/>
      <c r="T391" s="119"/>
      <c r="U391" s="119"/>
      <c r="V391" s="119"/>
      <c r="W391" s="119"/>
      <c r="X391" s="119"/>
      <c r="BH391" s="118"/>
      <c r="BI391" s="118"/>
    </row>
    <row r="392" spans="4:61" ht="12.75">
      <c r="D392" s="118"/>
      <c r="K392" s="118"/>
      <c r="T392" s="119"/>
      <c r="U392" s="119"/>
      <c r="V392" s="119"/>
      <c r="W392" s="119"/>
      <c r="X392" s="119"/>
      <c r="BH392" s="118"/>
      <c r="BI392" s="118"/>
    </row>
    <row r="393" spans="4:61" ht="12.75">
      <c r="D393" s="118"/>
      <c r="K393" s="118"/>
      <c r="T393" s="119"/>
      <c r="U393" s="119"/>
      <c r="V393" s="119"/>
      <c r="W393" s="119"/>
      <c r="X393" s="119"/>
      <c r="BH393" s="118"/>
      <c r="BI393" s="118"/>
    </row>
    <row r="394" spans="4:61" ht="12.75">
      <c r="D394" s="118"/>
      <c r="K394" s="118"/>
      <c r="T394" s="119"/>
      <c r="U394" s="119"/>
      <c r="V394" s="119"/>
      <c r="W394" s="119"/>
      <c r="X394" s="119"/>
      <c r="BH394" s="118"/>
      <c r="BI394" s="118"/>
    </row>
    <row r="395" spans="4:61" ht="12.75">
      <c r="D395" s="118"/>
      <c r="K395" s="118"/>
      <c r="T395" s="119"/>
      <c r="U395" s="119"/>
      <c r="V395" s="119"/>
      <c r="W395" s="119"/>
      <c r="X395" s="119"/>
      <c r="BH395" s="118"/>
      <c r="BI395" s="118"/>
    </row>
    <row r="396" spans="4:61" ht="12.75">
      <c r="D396" s="118"/>
      <c r="K396" s="118"/>
      <c r="T396" s="119"/>
      <c r="U396" s="119"/>
      <c r="V396" s="119"/>
      <c r="W396" s="119"/>
      <c r="X396" s="119"/>
      <c r="BH396" s="118"/>
      <c r="BI396" s="118"/>
    </row>
    <row r="397" spans="4:61" ht="12.75">
      <c r="D397" s="118"/>
      <c r="K397" s="118"/>
      <c r="T397" s="119"/>
      <c r="U397" s="119"/>
      <c r="V397" s="119"/>
      <c r="W397" s="119"/>
      <c r="X397" s="119"/>
      <c r="BH397" s="118"/>
      <c r="BI397" s="118"/>
    </row>
    <row r="398" spans="4:61" ht="12.75">
      <c r="D398" s="118"/>
      <c r="K398" s="118"/>
      <c r="T398" s="119"/>
      <c r="U398" s="119"/>
      <c r="V398" s="119"/>
      <c r="W398" s="119"/>
      <c r="X398" s="119"/>
      <c r="BH398" s="118"/>
      <c r="BI398" s="118"/>
    </row>
    <row r="399" spans="4:61" ht="12.75">
      <c r="D399" s="118"/>
      <c r="K399" s="118"/>
      <c r="T399" s="119"/>
      <c r="U399" s="119"/>
      <c r="V399" s="119"/>
      <c r="W399" s="119"/>
      <c r="X399" s="119"/>
      <c r="BH399" s="118"/>
      <c r="BI399" s="118"/>
    </row>
    <row r="400" spans="4:61" ht="12.75">
      <c r="D400" s="118"/>
      <c r="K400" s="118"/>
      <c r="T400" s="119"/>
      <c r="U400" s="119"/>
      <c r="V400" s="119"/>
      <c r="W400" s="119"/>
      <c r="X400" s="119"/>
      <c r="BH400" s="118"/>
      <c r="BI400" s="118"/>
    </row>
    <row r="401" spans="4:61" ht="12.75">
      <c r="D401" s="118"/>
      <c r="K401" s="118"/>
      <c r="T401" s="119"/>
      <c r="U401" s="119"/>
      <c r="V401" s="119"/>
      <c r="W401" s="119"/>
      <c r="X401" s="119"/>
      <c r="BH401" s="118"/>
      <c r="BI401" s="118"/>
    </row>
    <row r="402" spans="4:61" ht="12.75">
      <c r="D402" s="118"/>
      <c r="K402" s="118"/>
      <c r="T402" s="119"/>
      <c r="U402" s="119"/>
      <c r="V402" s="119"/>
      <c r="W402" s="119"/>
      <c r="X402" s="119"/>
      <c r="BH402" s="118"/>
      <c r="BI402" s="118"/>
    </row>
    <row r="403" spans="4:61" ht="12.75">
      <c r="D403" s="118"/>
      <c r="K403" s="118"/>
      <c r="T403" s="119"/>
      <c r="U403" s="119"/>
      <c r="V403" s="119"/>
      <c r="W403" s="119"/>
      <c r="X403" s="119"/>
      <c r="BH403" s="118"/>
      <c r="BI403" s="118"/>
    </row>
    <row r="404" spans="4:61" ht="12.75">
      <c r="D404" s="118"/>
      <c r="K404" s="118"/>
      <c r="T404" s="119"/>
      <c r="U404" s="119"/>
      <c r="V404" s="119"/>
      <c r="W404" s="119"/>
      <c r="X404" s="119"/>
      <c r="BH404" s="118"/>
      <c r="BI404" s="118"/>
    </row>
    <row r="405" spans="4:61" ht="12.75">
      <c r="D405" s="118"/>
      <c r="K405" s="118"/>
      <c r="T405" s="119"/>
      <c r="U405" s="119"/>
      <c r="V405" s="119"/>
      <c r="W405" s="119"/>
      <c r="X405" s="119"/>
      <c r="BH405" s="118"/>
      <c r="BI405" s="118"/>
    </row>
    <row r="406" spans="4:61" ht="12.75">
      <c r="D406" s="118"/>
      <c r="K406" s="118"/>
      <c r="T406" s="119"/>
      <c r="U406" s="119"/>
      <c r="V406" s="119"/>
      <c r="W406" s="119"/>
      <c r="X406" s="119"/>
      <c r="BH406" s="118"/>
      <c r="BI406" s="118"/>
    </row>
    <row r="407" spans="4:61" ht="12.75">
      <c r="D407" s="118"/>
      <c r="K407" s="118"/>
      <c r="T407" s="119"/>
      <c r="U407" s="119"/>
      <c r="V407" s="119"/>
      <c r="W407" s="119"/>
      <c r="X407" s="119"/>
      <c r="BH407" s="118"/>
      <c r="BI407" s="118"/>
    </row>
    <row r="408" spans="4:61" ht="12.75">
      <c r="D408" s="118"/>
      <c r="K408" s="118"/>
      <c r="T408" s="119"/>
      <c r="U408" s="119"/>
      <c r="V408" s="119"/>
      <c r="W408" s="119"/>
      <c r="X408" s="119"/>
      <c r="BH408" s="118"/>
      <c r="BI408" s="118"/>
    </row>
    <row r="409" spans="4:61" ht="12.75">
      <c r="D409" s="118"/>
      <c r="K409" s="118"/>
      <c r="T409" s="119"/>
      <c r="U409" s="119"/>
      <c r="V409" s="119"/>
      <c r="W409" s="119"/>
      <c r="X409" s="119"/>
      <c r="BH409" s="118"/>
      <c r="BI409" s="118"/>
    </row>
    <row r="410" spans="4:61" ht="12.75">
      <c r="D410" s="118"/>
      <c r="K410" s="118"/>
      <c r="T410" s="119"/>
      <c r="U410" s="119"/>
      <c r="V410" s="119"/>
      <c r="W410" s="119"/>
      <c r="X410" s="119"/>
      <c r="BH410" s="118"/>
      <c r="BI410" s="118"/>
    </row>
    <row r="411" spans="4:61" ht="12.75">
      <c r="D411" s="118"/>
      <c r="K411" s="118"/>
      <c r="T411" s="119"/>
      <c r="U411" s="119"/>
      <c r="V411" s="119"/>
      <c r="W411" s="119"/>
      <c r="X411" s="119"/>
      <c r="BH411" s="118"/>
      <c r="BI411" s="118"/>
    </row>
    <row r="412" spans="4:61" ht="12.75">
      <c r="D412" s="118"/>
      <c r="K412" s="118"/>
      <c r="T412" s="119"/>
      <c r="U412" s="119"/>
      <c r="V412" s="119"/>
      <c r="W412" s="119"/>
      <c r="X412" s="119"/>
      <c r="BH412" s="118"/>
      <c r="BI412" s="118"/>
    </row>
    <row r="413" spans="4:61" ht="12.75">
      <c r="D413" s="118"/>
      <c r="K413" s="118"/>
      <c r="T413" s="119"/>
      <c r="U413" s="119"/>
      <c r="V413" s="119"/>
      <c r="W413" s="119"/>
      <c r="X413" s="119"/>
      <c r="BH413" s="118"/>
      <c r="BI413" s="118"/>
    </row>
    <row r="414" spans="4:61" ht="12.75">
      <c r="D414" s="118"/>
      <c r="K414" s="118"/>
      <c r="T414" s="119"/>
      <c r="U414" s="119"/>
      <c r="V414" s="119"/>
      <c r="W414" s="119"/>
      <c r="X414" s="119"/>
      <c r="BH414" s="118"/>
      <c r="BI414" s="118"/>
    </row>
    <row r="415" spans="4:61" ht="12.75">
      <c r="D415" s="118"/>
      <c r="K415" s="118"/>
      <c r="T415" s="119"/>
      <c r="U415" s="119"/>
      <c r="V415" s="119"/>
      <c r="W415" s="119"/>
      <c r="X415" s="119"/>
      <c r="BH415" s="118"/>
      <c r="BI415" s="118"/>
    </row>
    <row r="416" spans="4:61" ht="12.75">
      <c r="D416" s="118"/>
      <c r="K416" s="118"/>
      <c r="T416" s="119"/>
      <c r="U416" s="119"/>
      <c r="V416" s="119"/>
      <c r="W416" s="119"/>
      <c r="X416" s="119"/>
      <c r="BH416" s="118"/>
      <c r="BI416" s="118"/>
    </row>
    <row r="417" spans="4:61" ht="12.75">
      <c r="D417" s="118"/>
      <c r="K417" s="118"/>
      <c r="T417" s="119"/>
      <c r="U417" s="119"/>
      <c r="V417" s="119"/>
      <c r="W417" s="119"/>
      <c r="X417" s="119"/>
      <c r="BH417" s="118"/>
      <c r="BI417" s="118"/>
    </row>
    <row r="418" spans="4:61" ht="12.75">
      <c r="D418" s="118"/>
      <c r="K418" s="118"/>
      <c r="T418" s="119"/>
      <c r="U418" s="119"/>
      <c r="V418" s="119"/>
      <c r="W418" s="119"/>
      <c r="X418" s="119"/>
      <c r="BH418" s="118"/>
      <c r="BI418" s="118"/>
    </row>
    <row r="419" spans="4:61" ht="12.75">
      <c r="D419" s="118"/>
      <c r="K419" s="118"/>
      <c r="T419" s="119"/>
      <c r="U419" s="119"/>
      <c r="V419" s="119"/>
      <c r="W419" s="119"/>
      <c r="X419" s="119"/>
      <c r="BH419" s="118"/>
      <c r="BI419" s="118"/>
    </row>
    <row r="420" spans="4:61" ht="12.75">
      <c r="D420" s="118"/>
      <c r="K420" s="118"/>
      <c r="T420" s="119"/>
      <c r="U420" s="119"/>
      <c r="V420" s="119"/>
      <c r="W420" s="119"/>
      <c r="X420" s="119"/>
      <c r="BH420" s="118"/>
      <c r="BI420" s="118"/>
    </row>
    <row r="421" spans="4:61" ht="12.75">
      <c r="D421" s="118"/>
      <c r="K421" s="118"/>
      <c r="T421" s="119"/>
      <c r="U421" s="119"/>
      <c r="V421" s="119"/>
      <c r="W421" s="119"/>
      <c r="X421" s="119"/>
      <c r="BH421" s="118"/>
      <c r="BI421" s="118"/>
    </row>
    <row r="422" spans="4:61" ht="12.75">
      <c r="D422" s="118"/>
      <c r="K422" s="118"/>
      <c r="T422" s="119"/>
      <c r="U422" s="119"/>
      <c r="V422" s="119"/>
      <c r="W422" s="119"/>
      <c r="X422" s="119"/>
      <c r="BH422" s="118"/>
      <c r="BI422" s="118"/>
    </row>
    <row r="423" spans="4:61" ht="12.75">
      <c r="D423" s="118"/>
      <c r="K423" s="118"/>
      <c r="T423" s="119"/>
      <c r="U423" s="119"/>
      <c r="V423" s="119"/>
      <c r="W423" s="119"/>
      <c r="X423" s="119"/>
      <c r="BH423" s="118"/>
      <c r="BI423" s="118"/>
    </row>
    <row r="424" spans="4:61" ht="12.75">
      <c r="D424" s="118"/>
      <c r="K424" s="118"/>
      <c r="T424" s="119"/>
      <c r="U424" s="119"/>
      <c r="V424" s="119"/>
      <c r="W424" s="119"/>
      <c r="X424" s="119"/>
      <c r="BH424" s="118"/>
      <c r="BI424" s="118"/>
    </row>
    <row r="425" spans="4:61" ht="12.75">
      <c r="D425" s="118"/>
      <c r="K425" s="118"/>
      <c r="T425" s="119"/>
      <c r="U425" s="119"/>
      <c r="V425" s="119"/>
      <c r="W425" s="119"/>
      <c r="X425" s="119"/>
      <c r="BH425" s="118"/>
      <c r="BI425" s="118"/>
    </row>
    <row r="426" spans="4:61" ht="12.75">
      <c r="D426" s="118"/>
      <c r="K426" s="118"/>
      <c r="T426" s="119"/>
      <c r="U426" s="119"/>
      <c r="V426" s="119"/>
      <c r="W426" s="119"/>
      <c r="X426" s="119"/>
      <c r="BH426" s="118"/>
      <c r="BI426" s="118"/>
    </row>
    <row r="427" spans="4:61" ht="12.75">
      <c r="D427" s="118"/>
      <c r="K427" s="118"/>
      <c r="T427" s="119"/>
      <c r="U427" s="119"/>
      <c r="V427" s="119"/>
      <c r="W427" s="119"/>
      <c r="X427" s="119"/>
      <c r="BH427" s="118"/>
      <c r="BI427" s="118"/>
    </row>
    <row r="428" spans="4:61" ht="12.75">
      <c r="D428" s="118"/>
      <c r="K428" s="118"/>
      <c r="T428" s="119"/>
      <c r="U428" s="119"/>
      <c r="V428" s="119"/>
      <c r="W428" s="119"/>
      <c r="X428" s="119"/>
      <c r="BH428" s="118"/>
      <c r="BI428" s="118"/>
    </row>
    <row r="429" spans="4:61" ht="12.75">
      <c r="D429" s="118"/>
      <c r="K429" s="118"/>
      <c r="T429" s="119"/>
      <c r="U429" s="119"/>
      <c r="V429" s="119"/>
      <c r="W429" s="119"/>
      <c r="X429" s="119"/>
      <c r="BH429" s="118"/>
      <c r="BI429" s="118"/>
    </row>
    <row r="430" spans="4:61" ht="12.75">
      <c r="D430" s="118"/>
      <c r="K430" s="118"/>
      <c r="T430" s="119"/>
      <c r="U430" s="119"/>
      <c r="V430" s="119"/>
      <c r="W430" s="119"/>
      <c r="X430" s="119"/>
      <c r="BH430" s="118"/>
      <c r="BI430" s="118"/>
    </row>
    <row r="431" spans="4:61" ht="12.75">
      <c r="D431" s="118"/>
      <c r="K431" s="118"/>
      <c r="T431" s="119"/>
      <c r="U431" s="119"/>
      <c r="V431" s="119"/>
      <c r="W431" s="119"/>
      <c r="X431" s="119"/>
      <c r="BH431" s="118"/>
      <c r="BI431" s="118"/>
    </row>
    <row r="432" spans="4:61" ht="12.75">
      <c r="D432" s="118"/>
      <c r="K432" s="118"/>
      <c r="T432" s="119"/>
      <c r="U432" s="119"/>
      <c r="V432" s="119"/>
      <c r="W432" s="119"/>
      <c r="X432" s="119"/>
      <c r="BH432" s="118"/>
      <c r="BI432" s="118"/>
    </row>
    <row r="433" spans="4:61" ht="12.75">
      <c r="D433" s="118"/>
      <c r="K433" s="118"/>
      <c r="T433" s="119"/>
      <c r="U433" s="119"/>
      <c r="V433" s="119"/>
      <c r="W433" s="119"/>
      <c r="X433" s="119"/>
      <c r="BH433" s="118"/>
      <c r="BI433" s="118"/>
    </row>
    <row r="434" spans="4:61" ht="12.75">
      <c r="D434" s="118"/>
      <c r="K434" s="118"/>
      <c r="T434" s="119"/>
      <c r="U434" s="119"/>
      <c r="V434" s="119"/>
      <c r="W434" s="119"/>
      <c r="X434" s="119"/>
      <c r="BH434" s="118"/>
      <c r="BI434" s="118"/>
    </row>
    <row r="435" spans="4:61" ht="12.75">
      <c r="D435" s="118"/>
      <c r="K435" s="118"/>
      <c r="T435" s="119"/>
      <c r="U435" s="119"/>
      <c r="V435" s="119"/>
      <c r="W435" s="119"/>
      <c r="X435" s="119"/>
      <c r="BH435" s="118"/>
      <c r="BI435" s="118"/>
    </row>
    <row r="436" spans="4:61" ht="12.75">
      <c r="D436" s="118"/>
      <c r="K436" s="118"/>
      <c r="T436" s="119"/>
      <c r="U436" s="119"/>
      <c r="V436" s="119"/>
      <c r="W436" s="119"/>
      <c r="X436" s="119"/>
      <c r="BH436" s="118"/>
      <c r="BI436" s="118"/>
    </row>
    <row r="437" spans="4:61" ht="12.75">
      <c r="D437" s="118"/>
      <c r="K437" s="118"/>
      <c r="T437" s="119"/>
      <c r="U437" s="119"/>
      <c r="V437" s="119"/>
      <c r="W437" s="119"/>
      <c r="X437" s="119"/>
      <c r="BH437" s="118"/>
      <c r="BI437" s="118"/>
    </row>
    <row r="438" spans="4:61" ht="12.75">
      <c r="D438" s="118"/>
      <c r="K438" s="118"/>
      <c r="T438" s="119"/>
      <c r="U438" s="119"/>
      <c r="V438" s="119"/>
      <c r="W438" s="119"/>
      <c r="X438" s="119"/>
      <c r="BH438" s="118"/>
      <c r="BI438" s="118"/>
    </row>
    <row r="439" spans="4:61" ht="12.75">
      <c r="D439" s="118"/>
      <c r="K439" s="118"/>
      <c r="T439" s="119"/>
      <c r="U439" s="119"/>
      <c r="V439" s="119"/>
      <c r="W439" s="119"/>
      <c r="X439" s="119"/>
      <c r="BH439" s="118"/>
      <c r="BI439" s="118"/>
    </row>
    <row r="440" spans="4:61" ht="12.75">
      <c r="D440" s="118"/>
      <c r="K440" s="118"/>
      <c r="T440" s="119"/>
      <c r="U440" s="119"/>
      <c r="V440" s="119"/>
      <c r="W440" s="119"/>
      <c r="X440" s="119"/>
      <c r="BH440" s="118"/>
      <c r="BI440" s="118"/>
    </row>
    <row r="441" spans="4:61" ht="12.75">
      <c r="D441" s="118"/>
      <c r="K441" s="118"/>
      <c r="T441" s="119"/>
      <c r="U441" s="119"/>
      <c r="V441" s="119"/>
      <c r="W441" s="119"/>
      <c r="X441" s="119"/>
      <c r="BH441" s="118"/>
      <c r="BI441" s="118"/>
    </row>
    <row r="442" spans="4:61" ht="12.75">
      <c r="D442" s="118"/>
      <c r="K442" s="118"/>
      <c r="T442" s="119"/>
      <c r="U442" s="119"/>
      <c r="V442" s="119"/>
      <c r="W442" s="119"/>
      <c r="X442" s="119"/>
      <c r="BH442" s="118"/>
      <c r="BI442" s="118"/>
    </row>
    <row r="443" spans="4:61" ht="12.75">
      <c r="D443" s="118"/>
      <c r="K443" s="118"/>
      <c r="T443" s="119"/>
      <c r="U443" s="119"/>
      <c r="V443" s="119"/>
      <c r="W443" s="119"/>
      <c r="X443" s="119"/>
      <c r="BH443" s="118"/>
      <c r="BI443" s="118"/>
    </row>
    <row r="444" spans="4:61" ht="12.75">
      <c r="D444" s="118"/>
      <c r="K444" s="118"/>
      <c r="T444" s="119"/>
      <c r="U444" s="119"/>
      <c r="V444" s="119"/>
      <c r="W444" s="119"/>
      <c r="X444" s="119"/>
      <c r="BH444" s="118"/>
      <c r="BI444" s="118"/>
    </row>
    <row r="445" spans="4:61" ht="12.75">
      <c r="D445" s="118"/>
      <c r="K445" s="118"/>
      <c r="T445" s="119"/>
      <c r="U445" s="119"/>
      <c r="V445" s="119"/>
      <c r="W445" s="119"/>
      <c r="X445" s="119"/>
      <c r="BH445" s="118"/>
      <c r="BI445" s="118"/>
    </row>
    <row r="446" spans="4:61" ht="12.75">
      <c r="D446" s="118"/>
      <c r="K446" s="118"/>
      <c r="T446" s="119"/>
      <c r="U446" s="119"/>
      <c r="V446" s="119"/>
      <c r="W446" s="119"/>
      <c r="X446" s="119"/>
      <c r="BH446" s="118"/>
      <c r="BI446" s="118"/>
    </row>
    <row r="447" spans="4:61" ht="12.75">
      <c r="D447" s="118"/>
      <c r="K447" s="118"/>
      <c r="T447" s="119"/>
      <c r="U447" s="119"/>
      <c r="V447" s="119"/>
      <c r="W447" s="119"/>
      <c r="X447" s="119"/>
      <c r="BH447" s="118"/>
      <c r="BI447" s="118"/>
    </row>
    <row r="448" spans="4:61" ht="12.75">
      <c r="D448" s="118"/>
      <c r="K448" s="118"/>
      <c r="T448" s="119"/>
      <c r="U448" s="119"/>
      <c r="V448" s="119"/>
      <c r="W448" s="119"/>
      <c r="X448" s="119"/>
      <c r="BH448" s="118"/>
      <c r="BI448" s="118"/>
    </row>
    <row r="449" spans="4:61" ht="12.75">
      <c r="D449" s="118"/>
      <c r="K449" s="118"/>
      <c r="T449" s="119"/>
      <c r="U449" s="119"/>
      <c r="V449" s="119"/>
      <c r="W449" s="119"/>
      <c r="X449" s="119"/>
      <c r="BH449" s="118"/>
      <c r="BI449" s="118"/>
    </row>
    <row r="450" spans="4:61" ht="12.75">
      <c r="D450" s="118"/>
      <c r="K450" s="118"/>
      <c r="T450" s="119"/>
      <c r="U450" s="119"/>
      <c r="V450" s="119"/>
      <c r="W450" s="119"/>
      <c r="X450" s="119"/>
      <c r="BH450" s="118"/>
      <c r="BI450" s="118"/>
    </row>
    <row r="451" spans="4:61" ht="12.75">
      <c r="D451" s="118"/>
      <c r="K451" s="118"/>
      <c r="T451" s="119"/>
      <c r="U451" s="119"/>
      <c r="V451" s="119"/>
      <c r="W451" s="119"/>
      <c r="X451" s="119"/>
      <c r="BH451" s="118"/>
      <c r="BI451" s="118"/>
    </row>
    <row r="452" spans="4:61" ht="12.75">
      <c r="D452" s="118"/>
      <c r="K452" s="118"/>
      <c r="T452" s="119"/>
      <c r="U452" s="119"/>
      <c r="V452" s="119"/>
      <c r="W452" s="119"/>
      <c r="X452" s="119"/>
      <c r="BH452" s="118"/>
      <c r="BI452" s="118"/>
    </row>
    <row r="453" spans="4:61" ht="12.75">
      <c r="D453" s="118"/>
      <c r="K453" s="118"/>
      <c r="T453" s="119"/>
      <c r="U453" s="119"/>
      <c r="V453" s="119"/>
      <c r="W453" s="119"/>
      <c r="X453" s="119"/>
      <c r="BH453" s="118"/>
      <c r="BI453" s="118"/>
    </row>
    <row r="454" spans="4:61" ht="12.75">
      <c r="D454" s="118"/>
      <c r="K454" s="118"/>
      <c r="T454" s="119"/>
      <c r="U454" s="119"/>
      <c r="V454" s="119"/>
      <c r="W454" s="119"/>
      <c r="X454" s="119"/>
      <c r="BH454" s="118"/>
      <c r="BI454" s="118"/>
    </row>
    <row r="455" spans="4:61" ht="12.75">
      <c r="D455" s="118"/>
      <c r="K455" s="118"/>
      <c r="T455" s="119"/>
      <c r="U455" s="119"/>
      <c r="V455" s="119"/>
      <c r="W455" s="119"/>
      <c r="X455" s="119"/>
      <c r="BH455" s="118"/>
      <c r="BI455" s="118"/>
    </row>
    <row r="456" spans="4:61" ht="12.75">
      <c r="D456" s="118"/>
      <c r="K456" s="118"/>
      <c r="T456" s="119"/>
      <c r="U456" s="119"/>
      <c r="V456" s="119"/>
      <c r="W456" s="119"/>
      <c r="X456" s="119"/>
      <c r="BH456" s="118"/>
      <c r="BI456" s="118"/>
    </row>
    <row r="457" spans="4:61" ht="12.75">
      <c r="D457" s="118"/>
      <c r="K457" s="118"/>
      <c r="T457" s="119"/>
      <c r="U457" s="119"/>
      <c r="V457" s="119"/>
      <c r="W457" s="119"/>
      <c r="X457" s="119"/>
      <c r="BH457" s="118"/>
      <c r="BI457" s="118"/>
    </row>
    <row r="458" spans="4:61" ht="12.75">
      <c r="D458" s="118"/>
      <c r="K458" s="118"/>
      <c r="T458" s="119"/>
      <c r="U458" s="119"/>
      <c r="V458" s="119"/>
      <c r="W458" s="119"/>
      <c r="X458" s="119"/>
      <c r="BH458" s="118"/>
      <c r="BI458" s="118"/>
    </row>
    <row r="459" spans="4:61" ht="12.75">
      <c r="D459" s="118"/>
      <c r="K459" s="118"/>
      <c r="T459" s="119"/>
      <c r="U459" s="119"/>
      <c r="V459" s="119"/>
      <c r="W459" s="119"/>
      <c r="X459" s="119"/>
      <c r="BH459" s="118"/>
      <c r="BI459" s="118"/>
    </row>
    <row r="460" spans="4:61" ht="12.75">
      <c r="D460" s="118"/>
      <c r="K460" s="118"/>
      <c r="T460" s="119"/>
      <c r="U460" s="119"/>
      <c r="V460" s="119"/>
      <c r="W460" s="119"/>
      <c r="X460" s="119"/>
      <c r="BH460" s="118"/>
      <c r="BI460" s="118"/>
    </row>
    <row r="461" spans="4:61" ht="12.75">
      <c r="D461" s="118"/>
      <c r="K461" s="118"/>
      <c r="T461" s="119"/>
      <c r="U461" s="119"/>
      <c r="V461" s="119"/>
      <c r="W461" s="119"/>
      <c r="X461" s="119"/>
      <c r="BH461" s="118"/>
      <c r="BI461" s="118"/>
    </row>
    <row r="462" spans="4:61" ht="12.75">
      <c r="D462" s="118"/>
      <c r="K462" s="118"/>
      <c r="T462" s="119"/>
      <c r="U462" s="119"/>
      <c r="V462" s="119"/>
      <c r="W462" s="119"/>
      <c r="X462" s="119"/>
      <c r="BH462" s="118"/>
      <c r="BI462" s="118"/>
    </row>
    <row r="463" spans="4:61" ht="12.75">
      <c r="D463" s="118"/>
      <c r="K463" s="118"/>
      <c r="T463" s="119"/>
      <c r="U463" s="119"/>
      <c r="V463" s="119"/>
      <c r="W463" s="119"/>
      <c r="X463" s="119"/>
      <c r="BH463" s="118"/>
      <c r="BI463" s="118"/>
    </row>
    <row r="464" spans="4:61" ht="12.75">
      <c r="D464" s="118"/>
      <c r="K464" s="118"/>
      <c r="T464" s="119"/>
      <c r="U464" s="119"/>
      <c r="V464" s="119"/>
      <c r="W464" s="119"/>
      <c r="X464" s="119"/>
      <c r="BH464" s="118"/>
      <c r="BI464" s="118"/>
    </row>
    <row r="465" spans="4:61" ht="12.75">
      <c r="D465" s="118"/>
      <c r="K465" s="118"/>
      <c r="T465" s="119"/>
      <c r="U465" s="119"/>
      <c r="V465" s="119"/>
      <c r="W465" s="119"/>
      <c r="X465" s="119"/>
      <c r="BH465" s="118"/>
      <c r="BI465" s="118"/>
    </row>
    <row r="466" spans="4:61" ht="12.75">
      <c r="D466" s="118"/>
      <c r="K466" s="118"/>
      <c r="T466" s="119"/>
      <c r="U466" s="119"/>
      <c r="V466" s="119"/>
      <c r="W466" s="119"/>
      <c r="X466" s="119"/>
      <c r="BH466" s="118"/>
      <c r="BI466" s="118"/>
    </row>
    <row r="467" spans="4:61" ht="12.75">
      <c r="D467" s="118"/>
      <c r="K467" s="118"/>
      <c r="T467" s="119"/>
      <c r="U467" s="119"/>
      <c r="V467" s="119"/>
      <c r="W467" s="119"/>
      <c r="X467" s="119"/>
      <c r="BH467" s="118"/>
      <c r="BI467" s="118"/>
    </row>
    <row r="468" spans="4:61" ht="12.75">
      <c r="D468" s="118"/>
      <c r="K468" s="118"/>
      <c r="T468" s="119"/>
      <c r="U468" s="119"/>
      <c r="V468" s="119"/>
      <c r="W468" s="119"/>
      <c r="X468" s="119"/>
      <c r="BH468" s="118"/>
      <c r="BI468" s="118"/>
    </row>
    <row r="469" spans="4:61" ht="12.75">
      <c r="D469" s="118"/>
      <c r="K469" s="118"/>
      <c r="T469" s="119"/>
      <c r="U469" s="119"/>
      <c r="V469" s="119"/>
      <c r="W469" s="119"/>
      <c r="X469" s="119"/>
      <c r="BH469" s="118"/>
      <c r="BI469" s="118"/>
    </row>
    <row r="470" spans="4:61" ht="12.75">
      <c r="D470" s="118"/>
      <c r="K470" s="118"/>
      <c r="T470" s="119"/>
      <c r="U470" s="119"/>
      <c r="V470" s="119"/>
      <c r="W470" s="119"/>
      <c r="X470" s="119"/>
      <c r="BH470" s="118"/>
      <c r="BI470" s="118"/>
    </row>
    <row r="471" spans="4:61" ht="12.75">
      <c r="D471" s="118"/>
      <c r="K471" s="118"/>
      <c r="T471" s="119"/>
      <c r="U471" s="119"/>
      <c r="V471" s="119"/>
      <c r="W471" s="119"/>
      <c r="X471" s="119"/>
      <c r="BH471" s="118"/>
      <c r="BI471" s="118"/>
    </row>
    <row r="472" spans="4:61" ht="12.75">
      <c r="D472" s="118"/>
      <c r="K472" s="118"/>
      <c r="T472" s="119"/>
      <c r="U472" s="119"/>
      <c r="V472" s="119"/>
      <c r="W472" s="119"/>
      <c r="X472" s="119"/>
      <c r="BH472" s="118"/>
      <c r="BI472" s="118"/>
    </row>
    <row r="473" spans="4:61" ht="12.75">
      <c r="D473" s="118"/>
      <c r="K473" s="118"/>
      <c r="T473" s="119"/>
      <c r="U473" s="119"/>
      <c r="V473" s="119"/>
      <c r="W473" s="119"/>
      <c r="X473" s="119"/>
      <c r="BH473" s="118"/>
      <c r="BI473" s="118"/>
    </row>
    <row r="474" spans="4:61" ht="12.75">
      <c r="D474" s="118"/>
      <c r="K474" s="118"/>
      <c r="T474" s="119"/>
      <c r="U474" s="119"/>
      <c r="V474" s="119"/>
      <c r="W474" s="119"/>
      <c r="X474" s="119"/>
      <c r="BH474" s="118"/>
      <c r="BI474" s="118"/>
    </row>
    <row r="475" spans="4:61" ht="12.75">
      <c r="D475" s="118"/>
      <c r="K475" s="118"/>
      <c r="T475" s="119"/>
      <c r="U475" s="119"/>
      <c r="V475" s="119"/>
      <c r="W475" s="119"/>
      <c r="X475" s="119"/>
      <c r="BH475" s="118"/>
      <c r="BI475" s="118"/>
    </row>
    <row r="476" spans="4:61" ht="12.75">
      <c r="D476" s="118"/>
      <c r="K476" s="118"/>
      <c r="T476" s="119"/>
      <c r="U476" s="119"/>
      <c r="V476" s="119"/>
      <c r="W476" s="119"/>
      <c r="X476" s="119"/>
      <c r="BH476" s="118"/>
      <c r="BI476" s="118"/>
    </row>
    <row r="477" spans="4:61" ht="12.75">
      <c r="D477" s="118"/>
      <c r="K477" s="118"/>
      <c r="T477" s="119"/>
      <c r="U477" s="119"/>
      <c r="V477" s="119"/>
      <c r="W477" s="119"/>
      <c r="X477" s="119"/>
      <c r="BH477" s="118"/>
      <c r="BI477" s="118"/>
    </row>
    <row r="478" spans="4:61" ht="12.75">
      <c r="D478" s="118"/>
      <c r="K478" s="118"/>
      <c r="T478" s="119"/>
      <c r="U478" s="119"/>
      <c r="V478" s="119"/>
      <c r="W478" s="119"/>
      <c r="X478" s="119"/>
      <c r="BH478" s="118"/>
      <c r="BI478" s="118"/>
    </row>
    <row r="479" spans="4:61" ht="12.75">
      <c r="D479" s="118"/>
      <c r="K479" s="118"/>
      <c r="T479" s="119"/>
      <c r="U479" s="119"/>
      <c r="V479" s="119"/>
      <c r="W479" s="119"/>
      <c r="X479" s="119"/>
      <c r="BH479" s="118"/>
      <c r="BI479" s="118"/>
    </row>
    <row r="480" spans="4:61" ht="12.75">
      <c r="D480" s="118"/>
      <c r="K480" s="118"/>
      <c r="T480" s="119"/>
      <c r="U480" s="119"/>
      <c r="V480" s="119"/>
      <c r="W480" s="119"/>
      <c r="X480" s="119"/>
      <c r="BH480" s="118"/>
      <c r="BI480" s="118"/>
    </row>
    <row r="481" spans="4:61" ht="12.75">
      <c r="D481" s="118"/>
      <c r="K481" s="118"/>
      <c r="T481" s="119"/>
      <c r="U481" s="119"/>
      <c r="V481" s="119"/>
      <c r="W481" s="119"/>
      <c r="X481" s="119"/>
      <c r="BH481" s="118"/>
      <c r="BI481" s="118"/>
    </row>
    <row r="482" spans="4:61" ht="12.75">
      <c r="D482" s="118"/>
      <c r="K482" s="118"/>
      <c r="T482" s="119"/>
      <c r="U482" s="119"/>
      <c r="V482" s="119"/>
      <c r="W482" s="119"/>
      <c r="X482" s="119"/>
      <c r="BH482" s="118"/>
      <c r="BI482" s="118"/>
    </row>
    <row r="483" spans="4:61" ht="12.75">
      <c r="D483" s="118"/>
      <c r="K483" s="118"/>
      <c r="T483" s="119"/>
      <c r="U483" s="119"/>
      <c r="V483" s="119"/>
      <c r="W483" s="119"/>
      <c r="X483" s="119"/>
      <c r="BH483" s="118"/>
      <c r="BI483" s="118"/>
    </row>
    <row r="484" spans="4:61" ht="12.75">
      <c r="D484" s="118"/>
      <c r="K484" s="118"/>
      <c r="T484" s="119"/>
      <c r="U484" s="119"/>
      <c r="V484" s="119"/>
      <c r="W484" s="119"/>
      <c r="X484" s="119"/>
      <c r="BH484" s="118"/>
      <c r="BI484" s="118"/>
    </row>
    <row r="485" spans="4:61" ht="12.75">
      <c r="D485" s="118"/>
      <c r="K485" s="118"/>
      <c r="T485" s="119"/>
      <c r="U485" s="119"/>
      <c r="V485" s="119"/>
      <c r="W485" s="119"/>
      <c r="X485" s="119"/>
      <c r="BH485" s="118"/>
      <c r="BI485" s="118"/>
    </row>
    <row r="486" spans="4:61" ht="12.75">
      <c r="D486" s="118"/>
      <c r="K486" s="118"/>
      <c r="T486" s="119"/>
      <c r="U486" s="119"/>
      <c r="V486" s="119"/>
      <c r="W486" s="119"/>
      <c r="X486" s="119"/>
      <c r="BH486" s="118"/>
      <c r="BI486" s="118"/>
    </row>
    <row r="487" spans="4:61" ht="12.75">
      <c r="D487" s="118"/>
      <c r="K487" s="118"/>
      <c r="T487" s="119"/>
      <c r="U487" s="119"/>
      <c r="V487" s="119"/>
      <c r="W487" s="119"/>
      <c r="X487" s="119"/>
      <c r="BH487" s="118"/>
      <c r="BI487" s="118"/>
    </row>
    <row r="488" spans="4:61" ht="12.75">
      <c r="D488" s="118"/>
      <c r="K488" s="118"/>
      <c r="T488" s="119"/>
      <c r="U488" s="119"/>
      <c r="V488" s="119"/>
      <c r="W488" s="119"/>
      <c r="X488" s="119"/>
      <c r="BH488" s="118"/>
      <c r="BI488" s="118"/>
    </row>
    <row r="489" spans="4:61" ht="12.75">
      <c r="D489" s="118"/>
      <c r="K489" s="118"/>
      <c r="T489" s="119"/>
      <c r="U489" s="119"/>
      <c r="V489" s="119"/>
      <c r="W489" s="119"/>
      <c r="X489" s="119"/>
      <c r="BH489" s="118"/>
      <c r="BI489" s="118"/>
    </row>
    <row r="490" spans="4:61" ht="12.75">
      <c r="D490" s="118"/>
      <c r="K490" s="118"/>
      <c r="T490" s="119"/>
      <c r="U490" s="119"/>
      <c r="V490" s="119"/>
      <c r="W490" s="119"/>
      <c r="X490" s="119"/>
      <c r="BH490" s="118"/>
      <c r="BI490" s="118"/>
    </row>
    <row r="491" spans="4:61" ht="12.75">
      <c r="D491" s="118"/>
      <c r="K491" s="118"/>
      <c r="T491" s="119"/>
      <c r="U491" s="119"/>
      <c r="V491" s="119"/>
      <c r="W491" s="119"/>
      <c r="X491" s="119"/>
      <c r="BH491" s="118"/>
      <c r="BI491" s="118"/>
    </row>
    <row r="492" spans="4:61" ht="12.75">
      <c r="D492" s="118"/>
      <c r="K492" s="118"/>
      <c r="T492" s="119"/>
      <c r="U492" s="119"/>
      <c r="V492" s="119"/>
      <c r="W492" s="119"/>
      <c r="X492" s="119"/>
      <c r="BH492" s="118"/>
      <c r="BI492" s="118"/>
    </row>
    <row r="493" spans="4:61" ht="12.75">
      <c r="D493" s="118"/>
      <c r="K493" s="118"/>
      <c r="T493" s="119"/>
      <c r="U493" s="119"/>
      <c r="V493" s="119"/>
      <c r="W493" s="119"/>
      <c r="X493" s="119"/>
      <c r="BH493" s="118"/>
      <c r="BI493" s="118"/>
    </row>
    <row r="494" spans="4:61" ht="12.75">
      <c r="D494" s="118"/>
      <c r="K494" s="118"/>
      <c r="T494" s="119"/>
      <c r="U494" s="119"/>
      <c r="V494" s="119"/>
      <c r="W494" s="119"/>
      <c r="X494" s="119"/>
      <c r="BH494" s="118"/>
      <c r="BI494" s="118"/>
    </row>
    <row r="495" spans="4:61" ht="12.75">
      <c r="D495" s="118"/>
      <c r="K495" s="118"/>
      <c r="T495" s="119"/>
      <c r="U495" s="119"/>
      <c r="V495" s="119"/>
      <c r="W495" s="119"/>
      <c r="X495" s="119"/>
      <c r="BH495" s="118"/>
      <c r="BI495" s="118"/>
    </row>
    <row r="496" spans="4:61" ht="12.75">
      <c r="D496" s="118"/>
      <c r="K496" s="118"/>
      <c r="T496" s="119"/>
      <c r="U496" s="119"/>
      <c r="V496" s="119"/>
      <c r="W496" s="119"/>
      <c r="X496" s="119"/>
      <c r="BH496" s="118"/>
      <c r="BI496" s="118"/>
    </row>
    <row r="497" spans="4:61" ht="12.75">
      <c r="D497" s="118"/>
      <c r="K497" s="118"/>
      <c r="T497" s="119"/>
      <c r="U497" s="119"/>
      <c r="V497" s="119"/>
      <c r="W497" s="119"/>
      <c r="X497" s="119"/>
      <c r="BH497" s="118"/>
      <c r="BI497" s="118"/>
    </row>
    <row r="498" spans="4:61" ht="12.75">
      <c r="D498" s="118"/>
      <c r="K498" s="118"/>
      <c r="T498" s="119"/>
      <c r="U498" s="119"/>
      <c r="V498" s="119"/>
      <c r="W498" s="119"/>
      <c r="X498" s="119"/>
      <c r="BH498" s="118"/>
      <c r="BI498" s="118"/>
    </row>
    <row r="499" spans="4:61" ht="12.75">
      <c r="D499" s="118"/>
      <c r="K499" s="118"/>
      <c r="T499" s="119"/>
      <c r="U499" s="119"/>
      <c r="V499" s="119"/>
      <c r="W499" s="119"/>
      <c r="X499" s="119"/>
      <c r="BH499" s="118"/>
      <c r="BI499" s="118"/>
    </row>
    <row r="500" spans="4:61" ht="12.75">
      <c r="D500" s="118"/>
      <c r="K500" s="118"/>
      <c r="T500" s="119"/>
      <c r="U500" s="119"/>
      <c r="V500" s="119"/>
      <c r="W500" s="119"/>
      <c r="X500" s="119"/>
      <c r="BH500" s="118"/>
      <c r="BI500" s="118"/>
    </row>
    <row r="501" spans="4:61" ht="12.75">
      <c r="D501" s="118"/>
      <c r="K501" s="118"/>
      <c r="T501" s="119"/>
      <c r="U501" s="119"/>
      <c r="V501" s="119"/>
      <c r="W501" s="119"/>
      <c r="X501" s="119"/>
      <c r="BH501" s="118"/>
      <c r="BI501" s="118"/>
    </row>
    <row r="502" spans="4:61" ht="12.75">
      <c r="D502" s="118"/>
      <c r="K502" s="118"/>
      <c r="T502" s="119"/>
      <c r="U502" s="119"/>
      <c r="V502" s="119"/>
      <c r="W502" s="119"/>
      <c r="X502" s="119"/>
      <c r="BH502" s="118"/>
      <c r="BI502" s="118"/>
    </row>
    <row r="503" spans="4:61" ht="12.75">
      <c r="D503" s="118"/>
      <c r="K503" s="118"/>
      <c r="T503" s="119"/>
      <c r="U503" s="119"/>
      <c r="V503" s="119"/>
      <c r="W503" s="119"/>
      <c r="X503" s="119"/>
      <c r="BH503" s="118"/>
      <c r="BI503" s="118"/>
    </row>
    <row r="504" spans="4:61" ht="12.75">
      <c r="D504" s="118"/>
      <c r="K504" s="118"/>
      <c r="T504" s="119"/>
      <c r="U504" s="119"/>
      <c r="V504" s="119"/>
      <c r="W504" s="119"/>
      <c r="X504" s="119"/>
      <c r="BH504" s="118"/>
      <c r="BI504" s="118"/>
    </row>
    <row r="505" spans="4:61" ht="12.75">
      <c r="D505" s="118"/>
      <c r="K505" s="118"/>
      <c r="T505" s="119"/>
      <c r="U505" s="119"/>
      <c r="V505" s="119"/>
      <c r="W505" s="119"/>
      <c r="X505" s="119"/>
      <c r="BH505" s="118"/>
      <c r="BI505" s="118"/>
    </row>
    <row r="506" spans="4:61" ht="12.75">
      <c r="D506" s="118"/>
      <c r="K506" s="118"/>
      <c r="T506" s="119"/>
      <c r="U506" s="119"/>
      <c r="V506" s="119"/>
      <c r="W506" s="119"/>
      <c r="X506" s="119"/>
      <c r="BH506" s="118"/>
      <c r="BI506" s="118"/>
    </row>
    <row r="507" spans="4:61" ht="12.75">
      <c r="D507" s="118"/>
      <c r="K507" s="118"/>
      <c r="T507" s="119"/>
      <c r="U507" s="119"/>
      <c r="V507" s="119"/>
      <c r="W507" s="119"/>
      <c r="X507" s="119"/>
      <c r="BH507" s="118"/>
      <c r="BI507" s="118"/>
    </row>
    <row r="508" spans="4:61" ht="12.75">
      <c r="D508" s="118"/>
      <c r="K508" s="118"/>
      <c r="T508" s="119"/>
      <c r="U508" s="119"/>
      <c r="V508" s="119"/>
      <c r="W508" s="119"/>
      <c r="X508" s="119"/>
      <c r="BH508" s="118"/>
      <c r="BI508" s="118"/>
    </row>
    <row r="509" spans="4:61" ht="12.75">
      <c r="D509" s="118"/>
      <c r="K509" s="118"/>
      <c r="T509" s="119"/>
      <c r="U509" s="119"/>
      <c r="V509" s="119"/>
      <c r="W509" s="119"/>
      <c r="X509" s="119"/>
      <c r="BH509" s="118"/>
      <c r="BI509" s="118"/>
    </row>
    <row r="510" spans="4:61" ht="12.75">
      <c r="D510" s="118"/>
      <c r="K510" s="118"/>
      <c r="T510" s="119"/>
      <c r="U510" s="119"/>
      <c r="V510" s="119"/>
      <c r="W510" s="119"/>
      <c r="X510" s="119"/>
      <c r="BH510" s="118"/>
      <c r="BI510" s="118"/>
    </row>
    <row r="511" spans="4:61" ht="12.75">
      <c r="D511" s="118"/>
      <c r="K511" s="118"/>
      <c r="T511" s="119"/>
      <c r="U511" s="119"/>
      <c r="V511" s="119"/>
      <c r="W511" s="119"/>
      <c r="X511" s="119"/>
      <c r="BH511" s="118"/>
      <c r="BI511" s="118"/>
    </row>
    <row r="512" spans="4:61" ht="12.75">
      <c r="D512" s="118"/>
      <c r="K512" s="118"/>
      <c r="T512" s="119"/>
      <c r="U512" s="119"/>
      <c r="V512" s="119"/>
      <c r="W512" s="119"/>
      <c r="X512" s="119"/>
      <c r="BH512" s="118"/>
      <c r="BI512" s="118"/>
    </row>
    <row r="513" spans="4:61" ht="12.75">
      <c r="D513" s="118"/>
      <c r="K513" s="118"/>
      <c r="T513" s="119"/>
      <c r="U513" s="119"/>
      <c r="V513" s="119"/>
      <c r="W513" s="119"/>
      <c r="X513" s="119"/>
      <c r="BH513" s="118"/>
      <c r="BI513" s="118"/>
    </row>
    <row r="514" spans="4:61" ht="12.75">
      <c r="D514" s="118"/>
      <c r="K514" s="118"/>
      <c r="T514" s="119"/>
      <c r="U514" s="119"/>
      <c r="V514" s="119"/>
      <c r="W514" s="119"/>
      <c r="X514" s="119"/>
      <c r="BH514" s="118"/>
      <c r="BI514" s="118"/>
    </row>
    <row r="515" spans="4:61" ht="12.75">
      <c r="D515" s="118"/>
      <c r="K515" s="118"/>
      <c r="T515" s="119"/>
      <c r="U515" s="119"/>
      <c r="V515" s="119"/>
      <c r="W515" s="119"/>
      <c r="X515" s="119"/>
      <c r="BH515" s="118"/>
      <c r="BI515" s="118"/>
    </row>
    <row r="516" spans="4:61" ht="12.75">
      <c r="D516" s="118"/>
      <c r="K516" s="118"/>
      <c r="T516" s="119"/>
      <c r="U516" s="119"/>
      <c r="V516" s="119"/>
      <c r="W516" s="119"/>
      <c r="X516" s="119"/>
      <c r="BH516" s="118"/>
      <c r="BI516" s="118"/>
    </row>
    <row r="517" spans="4:61" ht="12.75">
      <c r="D517" s="118"/>
      <c r="K517" s="118"/>
      <c r="T517" s="119"/>
      <c r="U517" s="119"/>
      <c r="V517" s="119"/>
      <c r="W517" s="119"/>
      <c r="X517" s="119"/>
      <c r="BH517" s="118"/>
      <c r="BI517" s="118"/>
    </row>
    <row r="518" spans="4:61" ht="12.75">
      <c r="D518" s="118"/>
      <c r="K518" s="118"/>
      <c r="T518" s="119"/>
      <c r="U518" s="119"/>
      <c r="V518" s="119"/>
      <c r="W518" s="119"/>
      <c r="X518" s="119"/>
      <c r="BH518" s="118"/>
      <c r="BI518" s="118"/>
    </row>
    <row r="519" spans="4:61" ht="12.75">
      <c r="D519" s="118"/>
      <c r="K519" s="118"/>
      <c r="T519" s="119"/>
      <c r="U519" s="119"/>
      <c r="V519" s="119"/>
      <c r="W519" s="119"/>
      <c r="X519" s="119"/>
      <c r="BH519" s="118"/>
      <c r="BI519" s="118"/>
    </row>
    <row r="520" spans="4:61" ht="12.75">
      <c r="D520" s="118"/>
      <c r="K520" s="118"/>
      <c r="T520" s="119"/>
      <c r="U520" s="119"/>
      <c r="V520" s="119"/>
      <c r="W520" s="119"/>
      <c r="X520" s="119"/>
      <c r="BH520" s="118"/>
      <c r="BI520" s="118"/>
    </row>
    <row r="521" spans="4:61" ht="12.75">
      <c r="D521" s="118"/>
      <c r="K521" s="118"/>
      <c r="T521" s="119"/>
      <c r="U521" s="119"/>
      <c r="V521" s="119"/>
      <c r="W521" s="119"/>
      <c r="X521" s="119"/>
      <c r="BH521" s="118"/>
      <c r="BI521" s="118"/>
    </row>
    <row r="522" spans="4:61" ht="12.75">
      <c r="D522" s="118"/>
      <c r="K522" s="118"/>
      <c r="T522" s="119"/>
      <c r="U522" s="119"/>
      <c r="V522" s="119"/>
      <c r="W522" s="119"/>
      <c r="X522" s="119"/>
      <c r="BH522" s="118"/>
      <c r="BI522" s="118"/>
    </row>
    <row r="523" spans="4:61" ht="12.75">
      <c r="D523" s="118"/>
      <c r="K523" s="118"/>
      <c r="T523" s="119"/>
      <c r="U523" s="119"/>
      <c r="V523" s="119"/>
      <c r="W523" s="119"/>
      <c r="X523" s="119"/>
      <c r="BH523" s="118"/>
      <c r="BI523" s="118"/>
    </row>
    <row r="524" spans="4:61" ht="12.75">
      <c r="D524" s="118"/>
      <c r="K524" s="118"/>
      <c r="T524" s="119"/>
      <c r="U524" s="119"/>
      <c r="V524" s="119"/>
      <c r="W524" s="119"/>
      <c r="X524" s="119"/>
      <c r="BH524" s="118"/>
      <c r="BI524" s="118"/>
    </row>
    <row r="525" spans="4:61" ht="12.75">
      <c r="D525" s="118"/>
      <c r="K525" s="118"/>
      <c r="T525" s="119"/>
      <c r="U525" s="119"/>
      <c r="V525" s="119"/>
      <c r="W525" s="119"/>
      <c r="X525" s="119"/>
      <c r="BH525" s="118"/>
      <c r="BI525" s="118"/>
    </row>
    <row r="526" spans="4:61" ht="12.75">
      <c r="D526" s="118"/>
      <c r="K526" s="118"/>
      <c r="T526" s="119"/>
      <c r="U526" s="119"/>
      <c r="V526" s="119"/>
      <c r="W526" s="119"/>
      <c r="X526" s="119"/>
      <c r="BH526" s="118"/>
      <c r="BI526" s="118"/>
    </row>
    <row r="527" spans="4:61" ht="12.75">
      <c r="D527" s="118"/>
      <c r="K527" s="118"/>
      <c r="T527" s="119"/>
      <c r="U527" s="119"/>
      <c r="V527" s="119"/>
      <c r="W527" s="119"/>
      <c r="X527" s="119"/>
      <c r="BH527" s="118"/>
      <c r="BI527" s="118"/>
    </row>
    <row r="528" spans="4:61" ht="12.75">
      <c r="D528" s="118"/>
      <c r="K528" s="118"/>
      <c r="T528" s="119"/>
      <c r="U528" s="119"/>
      <c r="V528" s="119"/>
      <c r="W528" s="119"/>
      <c r="X528" s="119"/>
      <c r="BH528" s="118"/>
      <c r="BI528" s="118"/>
    </row>
    <row r="529" spans="4:61" ht="12.75">
      <c r="D529" s="118"/>
      <c r="K529" s="118"/>
      <c r="T529" s="119"/>
      <c r="U529" s="119"/>
      <c r="V529" s="119"/>
      <c r="W529" s="119"/>
      <c r="X529" s="119"/>
      <c r="BH529" s="118"/>
      <c r="BI529" s="118"/>
    </row>
    <row r="530" spans="4:61" ht="12.75">
      <c r="D530" s="118"/>
      <c r="K530" s="118"/>
      <c r="T530" s="119"/>
      <c r="U530" s="119"/>
      <c r="V530" s="119"/>
      <c r="W530" s="119"/>
      <c r="X530" s="119"/>
      <c r="BH530" s="118"/>
      <c r="BI530" s="118"/>
    </row>
    <row r="531" spans="4:61" ht="12.75">
      <c r="D531" s="118"/>
      <c r="K531" s="118"/>
      <c r="T531" s="119"/>
      <c r="U531" s="119"/>
      <c r="V531" s="119"/>
      <c r="W531" s="119"/>
      <c r="X531" s="119"/>
      <c r="BH531" s="118"/>
      <c r="BI531" s="118"/>
    </row>
    <row r="532" spans="4:61" ht="12.75">
      <c r="D532" s="118"/>
      <c r="K532" s="118"/>
      <c r="T532" s="119"/>
      <c r="U532" s="119"/>
      <c r="V532" s="119"/>
      <c r="W532" s="119"/>
      <c r="X532" s="119"/>
      <c r="BH532" s="118"/>
      <c r="BI532" s="118"/>
    </row>
    <row r="533" spans="4:61" ht="12.75">
      <c r="D533" s="118"/>
      <c r="K533" s="118"/>
      <c r="T533" s="119"/>
      <c r="U533" s="119"/>
      <c r="V533" s="119"/>
      <c r="W533" s="119"/>
      <c r="X533" s="119"/>
      <c r="BH533" s="118"/>
      <c r="BI533" s="118"/>
    </row>
    <row r="534" spans="4:61" ht="12.75">
      <c r="D534" s="118"/>
      <c r="K534" s="118"/>
      <c r="T534" s="119"/>
      <c r="U534" s="119"/>
      <c r="V534" s="119"/>
      <c r="W534" s="119"/>
      <c r="X534" s="119"/>
      <c r="BH534" s="118"/>
      <c r="BI534" s="118"/>
    </row>
    <row r="535" spans="4:61" ht="12.75">
      <c r="D535" s="118"/>
      <c r="K535" s="118"/>
      <c r="T535" s="119"/>
      <c r="U535" s="119"/>
      <c r="V535" s="119"/>
      <c r="W535" s="119"/>
      <c r="X535" s="119"/>
      <c r="BH535" s="118"/>
      <c r="BI535" s="118"/>
    </row>
    <row r="536" spans="4:61" ht="12.75">
      <c r="D536" s="118"/>
      <c r="K536" s="118"/>
      <c r="T536" s="119"/>
      <c r="U536" s="119"/>
      <c r="V536" s="119"/>
      <c r="W536" s="119"/>
      <c r="X536" s="119"/>
      <c r="BH536" s="118"/>
      <c r="BI536" s="118"/>
    </row>
    <row r="537" spans="4:61" ht="12.75">
      <c r="D537" s="118"/>
      <c r="K537" s="118"/>
      <c r="T537" s="119"/>
      <c r="U537" s="119"/>
      <c r="V537" s="119"/>
      <c r="W537" s="119"/>
      <c r="X537" s="119"/>
      <c r="BH537" s="118"/>
      <c r="BI537" s="118"/>
    </row>
    <row r="538" spans="4:61" ht="12.75">
      <c r="D538" s="118"/>
      <c r="K538" s="118"/>
      <c r="T538" s="119"/>
      <c r="U538" s="119"/>
      <c r="V538" s="119"/>
      <c r="W538" s="119"/>
      <c r="X538" s="119"/>
      <c r="BH538" s="118"/>
      <c r="BI538" s="118"/>
    </row>
    <row r="539" spans="4:61" ht="12.75">
      <c r="D539" s="118"/>
      <c r="K539" s="118"/>
      <c r="T539" s="119"/>
      <c r="U539" s="119"/>
      <c r="V539" s="119"/>
      <c r="W539" s="119"/>
      <c r="X539" s="119"/>
      <c r="BH539" s="118"/>
      <c r="BI539" s="118"/>
    </row>
    <row r="540" spans="4:61" ht="12.75">
      <c r="D540" s="118"/>
      <c r="K540" s="118"/>
      <c r="T540" s="119"/>
      <c r="U540" s="119"/>
      <c r="V540" s="119"/>
      <c r="W540" s="119"/>
      <c r="X540" s="119"/>
      <c r="BH540" s="118"/>
      <c r="BI540" s="118"/>
    </row>
    <row r="541" spans="4:61" ht="12.75">
      <c r="D541" s="118"/>
      <c r="K541" s="118"/>
      <c r="T541" s="119"/>
      <c r="U541" s="119"/>
      <c r="V541" s="119"/>
      <c r="W541" s="119"/>
      <c r="X541" s="119"/>
      <c r="BH541" s="118"/>
      <c r="BI541" s="118"/>
    </row>
    <row r="542" spans="4:61" ht="12.75">
      <c r="D542" s="118"/>
      <c r="K542" s="118"/>
      <c r="T542" s="119"/>
      <c r="U542" s="119"/>
      <c r="V542" s="119"/>
      <c r="W542" s="119"/>
      <c r="X542" s="119"/>
      <c r="BH542" s="118"/>
      <c r="BI542" s="118"/>
    </row>
    <row r="543" spans="4:61" ht="12.75">
      <c r="D543" s="118"/>
      <c r="K543" s="118"/>
      <c r="T543" s="119"/>
      <c r="U543" s="119"/>
      <c r="V543" s="119"/>
      <c r="W543" s="119"/>
      <c r="X543" s="119"/>
      <c r="BH543" s="118"/>
      <c r="BI543" s="118"/>
    </row>
    <row r="544" spans="4:61" ht="12.75">
      <c r="D544" s="118"/>
      <c r="K544" s="118"/>
      <c r="T544" s="119"/>
      <c r="U544" s="119"/>
      <c r="V544" s="119"/>
      <c r="W544" s="119"/>
      <c r="X544" s="119"/>
      <c r="BH544" s="118"/>
      <c r="BI544" s="118"/>
    </row>
    <row r="545" spans="4:61" ht="12.75">
      <c r="D545" s="118"/>
      <c r="K545" s="118"/>
      <c r="T545" s="119"/>
      <c r="U545" s="119"/>
      <c r="V545" s="119"/>
      <c r="W545" s="119"/>
      <c r="X545" s="119"/>
      <c r="BH545" s="118"/>
      <c r="BI545" s="118"/>
    </row>
    <row r="546" spans="4:61" ht="12.75">
      <c r="D546" s="118"/>
      <c r="K546" s="118"/>
      <c r="T546" s="119"/>
      <c r="U546" s="119"/>
      <c r="V546" s="119"/>
      <c r="W546" s="119"/>
      <c r="X546" s="119"/>
      <c r="BH546" s="118"/>
      <c r="BI546" s="118"/>
    </row>
    <row r="547" spans="4:61" ht="12.75">
      <c r="D547" s="118"/>
      <c r="K547" s="118"/>
      <c r="T547" s="119"/>
      <c r="U547" s="119"/>
      <c r="V547" s="119"/>
      <c r="W547" s="119"/>
      <c r="X547" s="119"/>
      <c r="BH547" s="118"/>
      <c r="BI547" s="118"/>
    </row>
    <row r="548" spans="4:61" ht="12.75">
      <c r="D548" s="118"/>
      <c r="K548" s="118"/>
      <c r="T548" s="119"/>
      <c r="U548" s="119"/>
      <c r="V548" s="119"/>
      <c r="W548" s="119"/>
      <c r="X548" s="119"/>
      <c r="BH548" s="118"/>
      <c r="BI548" s="118"/>
    </row>
    <row r="549" spans="4:61" ht="12.75">
      <c r="D549" s="118"/>
      <c r="K549" s="118"/>
      <c r="T549" s="119"/>
      <c r="U549" s="119"/>
      <c r="V549" s="119"/>
      <c r="W549" s="119"/>
      <c r="X549" s="119"/>
      <c r="BH549" s="118"/>
      <c r="BI549" s="118"/>
    </row>
    <row r="550" spans="4:61" ht="12.75">
      <c r="D550" s="118"/>
      <c r="K550" s="118"/>
      <c r="T550" s="119"/>
      <c r="U550" s="119"/>
      <c r="V550" s="119"/>
      <c r="W550" s="119"/>
      <c r="X550" s="119"/>
      <c r="BH550" s="118"/>
      <c r="BI550" s="118"/>
    </row>
    <row r="551" spans="4:61" ht="12.75">
      <c r="D551" s="118"/>
      <c r="K551" s="118"/>
      <c r="T551" s="119"/>
      <c r="U551" s="119"/>
      <c r="V551" s="119"/>
      <c r="W551" s="119"/>
      <c r="X551" s="119"/>
      <c r="BH551" s="118"/>
      <c r="BI551" s="118"/>
    </row>
    <row r="552" spans="4:61" ht="12.75">
      <c r="D552" s="118"/>
      <c r="K552" s="118"/>
      <c r="T552" s="119"/>
      <c r="U552" s="119"/>
      <c r="V552" s="119"/>
      <c r="W552" s="119"/>
      <c r="X552" s="119"/>
      <c r="BH552" s="118"/>
      <c r="BI552" s="118"/>
    </row>
    <row r="553" spans="4:61" ht="12.75">
      <c r="D553" s="118"/>
      <c r="K553" s="118"/>
      <c r="T553" s="119"/>
      <c r="U553" s="119"/>
      <c r="V553" s="119"/>
      <c r="W553" s="119"/>
      <c r="X553" s="119"/>
      <c r="BH553" s="118"/>
      <c r="BI553" s="118"/>
    </row>
    <row r="554" spans="4:61" ht="12.75">
      <c r="D554" s="118"/>
      <c r="K554" s="118"/>
      <c r="T554" s="119"/>
      <c r="U554" s="119"/>
      <c r="V554" s="119"/>
      <c r="W554" s="119"/>
      <c r="X554" s="119"/>
      <c r="BH554" s="118"/>
      <c r="BI554" s="118"/>
    </row>
    <row r="555" spans="4:61" ht="12.75">
      <c r="D555" s="118"/>
      <c r="K555" s="118"/>
      <c r="T555" s="119"/>
      <c r="U555" s="119"/>
      <c r="V555" s="119"/>
      <c r="W555" s="119"/>
      <c r="X555" s="119"/>
      <c r="BH555" s="118"/>
      <c r="BI555" s="118"/>
    </row>
    <row r="556" spans="4:61" ht="12.75">
      <c r="D556" s="118"/>
      <c r="K556" s="118"/>
      <c r="T556" s="119"/>
      <c r="U556" s="119"/>
      <c r="V556" s="119"/>
      <c r="W556" s="119"/>
      <c r="X556" s="119"/>
      <c r="BH556" s="118"/>
      <c r="BI556" s="118"/>
    </row>
    <row r="557" spans="4:61" ht="12.75">
      <c r="D557" s="118"/>
      <c r="K557" s="118"/>
      <c r="T557" s="119"/>
      <c r="U557" s="119"/>
      <c r="V557" s="119"/>
      <c r="W557" s="119"/>
      <c r="X557" s="119"/>
      <c r="BH557" s="118"/>
      <c r="BI557" s="118"/>
    </row>
    <row r="558" spans="4:61" ht="12.75">
      <c r="D558" s="118"/>
      <c r="K558" s="118"/>
      <c r="T558" s="119"/>
      <c r="U558" s="119"/>
      <c r="V558" s="119"/>
      <c r="W558" s="119"/>
      <c r="X558" s="119"/>
      <c r="BH558" s="118"/>
      <c r="BI558" s="118"/>
    </row>
    <row r="559" spans="4:61" ht="12.75">
      <c r="D559" s="118"/>
      <c r="K559" s="118"/>
      <c r="T559" s="119"/>
      <c r="U559" s="119"/>
      <c r="V559" s="119"/>
      <c r="W559" s="119"/>
      <c r="X559" s="119"/>
      <c r="BH559" s="118"/>
      <c r="BI559" s="118"/>
    </row>
    <row r="560" spans="4:61" ht="12.75">
      <c r="D560" s="118"/>
      <c r="K560" s="118"/>
      <c r="T560" s="119"/>
      <c r="U560" s="119"/>
      <c r="V560" s="119"/>
      <c r="W560" s="119"/>
      <c r="X560" s="119"/>
      <c r="BH560" s="118"/>
      <c r="BI560" s="118"/>
    </row>
    <row r="561" spans="4:61" ht="12.75">
      <c r="D561" s="118"/>
      <c r="K561" s="118"/>
      <c r="T561" s="119"/>
      <c r="U561" s="119"/>
      <c r="V561" s="119"/>
      <c r="W561" s="119"/>
      <c r="X561" s="119"/>
      <c r="BH561" s="118"/>
      <c r="BI561" s="118"/>
    </row>
    <row r="562" spans="4:61" ht="12.75">
      <c r="D562" s="118"/>
      <c r="K562" s="118"/>
      <c r="T562" s="119"/>
      <c r="U562" s="119"/>
      <c r="V562" s="119"/>
      <c r="W562" s="119"/>
      <c r="X562" s="119"/>
      <c r="BH562" s="118"/>
      <c r="BI562" s="118"/>
    </row>
    <row r="563" spans="4:61" ht="12.75">
      <c r="D563" s="118"/>
      <c r="K563" s="118"/>
      <c r="T563" s="119"/>
      <c r="U563" s="119"/>
      <c r="V563" s="119"/>
      <c r="W563" s="119"/>
      <c r="X563" s="119"/>
      <c r="BH563" s="118"/>
      <c r="BI563" s="118"/>
    </row>
    <row r="564" spans="4:61" ht="12.75">
      <c r="D564" s="118"/>
      <c r="K564" s="118"/>
      <c r="T564" s="119"/>
      <c r="U564" s="119"/>
      <c r="V564" s="119"/>
      <c r="W564" s="119"/>
      <c r="X564" s="119"/>
      <c r="BH564" s="118"/>
      <c r="BI564" s="118"/>
    </row>
    <row r="565" spans="4:61" ht="12.75">
      <c r="D565" s="118"/>
      <c r="K565" s="118"/>
      <c r="T565" s="119"/>
      <c r="U565" s="119"/>
      <c r="V565" s="119"/>
      <c r="W565" s="119"/>
      <c r="X565" s="119"/>
      <c r="BH565" s="118"/>
      <c r="BI565" s="118"/>
    </row>
    <row r="566" spans="4:61" ht="12.75">
      <c r="D566" s="118"/>
      <c r="K566" s="118"/>
      <c r="T566" s="119"/>
      <c r="U566" s="119"/>
      <c r="V566" s="119"/>
      <c r="W566" s="119"/>
      <c r="X566" s="119"/>
      <c r="BH566" s="118"/>
      <c r="BI566" s="118"/>
    </row>
    <row r="567" spans="4:61" ht="12.75">
      <c r="D567" s="118"/>
      <c r="K567" s="118"/>
      <c r="T567" s="119"/>
      <c r="U567" s="119"/>
      <c r="V567" s="119"/>
      <c r="W567" s="119"/>
      <c r="X567" s="119"/>
      <c r="BH567" s="118"/>
      <c r="BI567" s="118"/>
    </row>
    <row r="568" spans="4:61" ht="12.75">
      <c r="D568" s="118"/>
      <c r="K568" s="118"/>
      <c r="T568" s="119"/>
      <c r="U568" s="119"/>
      <c r="V568" s="119"/>
      <c r="W568" s="119"/>
      <c r="X568" s="119"/>
      <c r="BH568" s="118"/>
      <c r="BI568" s="118"/>
    </row>
    <row r="569" spans="4:61" ht="12.75">
      <c r="D569" s="118"/>
      <c r="K569" s="118"/>
      <c r="T569" s="119"/>
      <c r="U569" s="119"/>
      <c r="V569" s="119"/>
      <c r="W569" s="119"/>
      <c r="X569" s="119"/>
      <c r="BH569" s="118"/>
      <c r="BI569" s="118"/>
    </row>
    <row r="570" spans="4:61" ht="12.75">
      <c r="D570" s="118"/>
      <c r="K570" s="118"/>
      <c r="T570" s="119"/>
      <c r="U570" s="119"/>
      <c r="V570" s="119"/>
      <c r="W570" s="119"/>
      <c r="X570" s="119"/>
      <c r="BH570" s="118"/>
      <c r="BI570" s="118"/>
    </row>
    <row r="571" spans="4:61" ht="12.75">
      <c r="D571" s="118"/>
      <c r="K571" s="118"/>
      <c r="T571" s="119"/>
      <c r="U571" s="119"/>
      <c r="V571" s="119"/>
      <c r="W571" s="119"/>
      <c r="X571" s="119"/>
      <c r="BH571" s="118"/>
      <c r="BI571" s="118"/>
    </row>
    <row r="572" spans="4:61" ht="12.75">
      <c r="D572" s="118"/>
      <c r="K572" s="118"/>
      <c r="T572" s="119"/>
      <c r="U572" s="119"/>
      <c r="V572" s="119"/>
      <c r="W572" s="119"/>
      <c r="X572" s="119"/>
      <c r="BH572" s="118"/>
      <c r="BI572" s="118"/>
    </row>
    <row r="573" spans="4:61" ht="12.75">
      <c r="D573" s="118"/>
      <c r="K573" s="118"/>
      <c r="T573" s="119"/>
      <c r="U573" s="119"/>
      <c r="V573" s="119"/>
      <c r="W573" s="119"/>
      <c r="X573" s="119"/>
      <c r="BH573" s="118"/>
      <c r="BI573" s="118"/>
    </row>
    <row r="574" spans="4:61" ht="12.75">
      <c r="D574" s="118"/>
      <c r="K574" s="118"/>
      <c r="T574" s="119"/>
      <c r="U574" s="119"/>
      <c r="V574" s="119"/>
      <c r="W574" s="119"/>
      <c r="X574" s="119"/>
      <c r="BH574" s="118"/>
      <c r="BI574" s="118"/>
    </row>
    <row r="575" spans="4:61" ht="12.75">
      <c r="D575" s="118"/>
      <c r="K575" s="118"/>
      <c r="T575" s="119"/>
      <c r="U575" s="119"/>
      <c r="V575" s="119"/>
      <c r="W575" s="119"/>
      <c r="X575" s="119"/>
      <c r="BH575" s="118"/>
      <c r="BI575" s="118"/>
    </row>
    <row r="576" spans="4:61" ht="12.75">
      <c r="D576" s="118"/>
      <c r="K576" s="118"/>
      <c r="T576" s="119"/>
      <c r="U576" s="119"/>
      <c r="V576" s="119"/>
      <c r="W576" s="119"/>
      <c r="X576" s="119"/>
      <c r="BH576" s="118"/>
      <c r="BI576" s="118"/>
    </row>
    <row r="577" spans="4:61" ht="12.75">
      <c r="D577" s="118"/>
      <c r="K577" s="118"/>
      <c r="T577" s="119"/>
      <c r="U577" s="119"/>
      <c r="V577" s="119"/>
      <c r="W577" s="119"/>
      <c r="X577" s="119"/>
      <c r="BH577" s="118"/>
      <c r="BI577" s="118"/>
    </row>
    <row r="578" spans="4:61" ht="12.75">
      <c r="D578" s="118"/>
      <c r="K578" s="118"/>
      <c r="T578" s="119"/>
      <c r="U578" s="119"/>
      <c r="V578" s="119"/>
      <c r="W578" s="119"/>
      <c r="X578" s="119"/>
      <c r="BH578" s="118"/>
      <c r="BI578" s="118"/>
    </row>
    <row r="579" spans="4:61" ht="12.75">
      <c r="D579" s="118"/>
      <c r="K579" s="118"/>
      <c r="T579" s="119"/>
      <c r="U579" s="119"/>
      <c r="V579" s="119"/>
      <c r="W579" s="119"/>
      <c r="X579" s="119"/>
      <c r="BH579" s="118"/>
      <c r="BI579" s="118"/>
    </row>
    <row r="580" spans="4:61" ht="12.75">
      <c r="D580" s="118"/>
      <c r="K580" s="118"/>
      <c r="T580" s="119"/>
      <c r="U580" s="119"/>
      <c r="V580" s="119"/>
      <c r="W580" s="119"/>
      <c r="X580" s="119"/>
      <c r="BH580" s="118"/>
      <c r="BI580" s="118"/>
    </row>
    <row r="581" spans="4:61" ht="12.75">
      <c r="D581" s="118"/>
      <c r="K581" s="118"/>
      <c r="T581" s="119"/>
      <c r="U581" s="119"/>
      <c r="V581" s="119"/>
      <c r="W581" s="119"/>
      <c r="X581" s="119"/>
      <c r="BH581" s="118"/>
      <c r="BI581" s="118"/>
    </row>
    <row r="582" spans="4:61" ht="12.75">
      <c r="D582" s="118"/>
      <c r="K582" s="118"/>
      <c r="T582" s="119"/>
      <c r="U582" s="119"/>
      <c r="V582" s="119"/>
      <c r="W582" s="119"/>
      <c r="X582" s="119"/>
      <c r="BH582" s="118"/>
      <c r="BI582" s="118"/>
    </row>
    <row r="583" spans="4:61" ht="12.75">
      <c r="D583" s="118"/>
      <c r="K583" s="118"/>
      <c r="T583" s="119"/>
      <c r="U583" s="119"/>
      <c r="V583" s="119"/>
      <c r="W583" s="119"/>
      <c r="X583" s="119"/>
      <c r="BH583" s="118"/>
      <c r="BI583" s="118"/>
    </row>
    <row r="584" spans="4:61" ht="12.75">
      <c r="D584" s="118"/>
      <c r="K584" s="118"/>
      <c r="T584" s="119"/>
      <c r="U584" s="119"/>
      <c r="V584" s="119"/>
      <c r="W584" s="119"/>
      <c r="X584" s="119"/>
      <c r="BH584" s="118"/>
      <c r="BI584" s="118"/>
    </row>
    <row r="585" spans="4:61" ht="12.75">
      <c r="D585" s="118"/>
      <c r="K585" s="118"/>
      <c r="T585" s="119"/>
      <c r="U585" s="119"/>
      <c r="V585" s="119"/>
      <c r="W585" s="119"/>
      <c r="X585" s="119"/>
      <c r="BH585" s="118"/>
      <c r="BI585" s="118"/>
    </row>
    <row r="586" spans="4:61" ht="12.75">
      <c r="D586" s="118"/>
      <c r="K586" s="118"/>
      <c r="T586" s="119"/>
      <c r="U586" s="119"/>
      <c r="V586" s="119"/>
      <c r="W586" s="119"/>
      <c r="X586" s="119"/>
      <c r="BH586" s="118"/>
      <c r="BI586" s="118"/>
    </row>
    <row r="587" spans="4:61" ht="12.75">
      <c r="D587" s="118"/>
      <c r="K587" s="118"/>
      <c r="T587" s="119"/>
      <c r="U587" s="119"/>
      <c r="V587" s="119"/>
      <c r="W587" s="119"/>
      <c r="X587" s="119"/>
      <c r="BH587" s="118"/>
      <c r="BI587" s="118"/>
    </row>
    <row r="588" spans="4:61" ht="12.75">
      <c r="D588" s="118"/>
      <c r="K588" s="118"/>
      <c r="T588" s="119"/>
      <c r="U588" s="119"/>
      <c r="V588" s="119"/>
      <c r="W588" s="119"/>
      <c r="X588" s="119"/>
      <c r="BH588" s="118"/>
      <c r="BI588" s="118"/>
    </row>
    <row r="589" spans="4:61" ht="12.75">
      <c r="D589" s="118"/>
      <c r="K589" s="118"/>
      <c r="T589" s="119"/>
      <c r="U589" s="119"/>
      <c r="V589" s="119"/>
      <c r="W589" s="119"/>
      <c r="X589" s="119"/>
      <c r="BH589" s="118"/>
      <c r="BI589" s="118"/>
    </row>
    <row r="590" spans="4:61" ht="12.75">
      <c r="D590" s="118"/>
      <c r="K590" s="118"/>
      <c r="T590" s="119"/>
      <c r="U590" s="119"/>
      <c r="V590" s="119"/>
      <c r="W590" s="119"/>
      <c r="X590" s="119"/>
      <c r="BH590" s="118"/>
      <c r="BI590" s="118"/>
    </row>
    <row r="591" spans="4:61" ht="12.75">
      <c r="D591" s="118"/>
      <c r="K591" s="118"/>
      <c r="T591" s="119"/>
      <c r="U591" s="119"/>
      <c r="V591" s="119"/>
      <c r="W591" s="119"/>
      <c r="X591" s="119"/>
      <c r="BH591" s="118"/>
      <c r="BI591" s="118"/>
    </row>
    <row r="592" spans="4:61" ht="12.75">
      <c r="D592" s="118"/>
      <c r="K592" s="118"/>
      <c r="T592" s="119"/>
      <c r="U592" s="119"/>
      <c r="V592" s="119"/>
      <c r="W592" s="119"/>
      <c r="X592" s="119"/>
      <c r="BH592" s="118"/>
      <c r="BI592" s="118"/>
    </row>
    <row r="593" spans="4:61" ht="12.75">
      <c r="D593" s="118"/>
      <c r="K593" s="118"/>
      <c r="T593" s="119"/>
      <c r="U593" s="119"/>
      <c r="V593" s="119"/>
      <c r="W593" s="119"/>
      <c r="X593" s="119"/>
      <c r="BH593" s="118"/>
      <c r="BI593" s="118"/>
    </row>
    <row r="594" spans="4:61" ht="12.75">
      <c r="D594" s="118"/>
      <c r="K594" s="118"/>
      <c r="T594" s="119"/>
      <c r="U594" s="119"/>
      <c r="V594" s="119"/>
      <c r="W594" s="119"/>
      <c r="X594" s="119"/>
      <c r="BH594" s="118"/>
      <c r="BI594" s="118"/>
    </row>
    <row r="595" spans="4:61" ht="12.75">
      <c r="D595" s="118"/>
      <c r="K595" s="118"/>
      <c r="T595" s="119"/>
      <c r="U595" s="119"/>
      <c r="V595" s="119"/>
      <c r="W595" s="119"/>
      <c r="X595" s="119"/>
      <c r="BH595" s="118"/>
      <c r="BI595" s="118"/>
    </row>
    <row r="596" spans="4:61" ht="12.75">
      <c r="D596" s="118"/>
      <c r="K596" s="118"/>
      <c r="T596" s="119"/>
      <c r="U596" s="119"/>
      <c r="V596" s="119"/>
      <c r="W596" s="119"/>
      <c r="X596" s="119"/>
      <c r="BH596" s="118"/>
      <c r="BI596" s="118"/>
    </row>
    <row r="597" spans="4:61" ht="12.75">
      <c r="D597" s="118"/>
      <c r="K597" s="118"/>
      <c r="T597" s="119"/>
      <c r="U597" s="119"/>
      <c r="V597" s="119"/>
      <c r="W597" s="119"/>
      <c r="X597" s="119"/>
      <c r="BH597" s="118"/>
      <c r="BI597" s="118"/>
    </row>
    <row r="598" spans="4:61" ht="12.75">
      <c r="D598" s="118"/>
      <c r="K598" s="118"/>
      <c r="T598" s="119"/>
      <c r="U598" s="119"/>
      <c r="V598" s="119"/>
      <c r="W598" s="119"/>
      <c r="X598" s="119"/>
      <c r="BH598" s="118"/>
      <c r="BI598" s="118"/>
    </row>
    <row r="599" spans="4:61" ht="12.75">
      <c r="D599" s="118"/>
      <c r="K599" s="118"/>
      <c r="T599" s="119"/>
      <c r="U599" s="119"/>
      <c r="V599" s="119"/>
      <c r="W599" s="119"/>
      <c r="X599" s="119"/>
      <c r="BH599" s="118"/>
      <c r="BI599" s="118"/>
    </row>
    <row r="600" spans="4:61" ht="12.75">
      <c r="D600" s="118"/>
      <c r="K600" s="118"/>
      <c r="T600" s="119"/>
      <c r="U600" s="119"/>
      <c r="V600" s="119"/>
      <c r="W600" s="119"/>
      <c r="X600" s="119"/>
      <c r="BH600" s="118"/>
      <c r="BI600" s="118"/>
    </row>
    <row r="601" spans="4:61" ht="12.75">
      <c r="D601" s="118"/>
      <c r="K601" s="118"/>
      <c r="T601" s="119"/>
      <c r="U601" s="119"/>
      <c r="V601" s="119"/>
      <c r="W601" s="119"/>
      <c r="X601" s="119"/>
      <c r="BH601" s="118"/>
      <c r="BI601" s="118"/>
    </row>
    <row r="602" spans="4:61" ht="12.75">
      <c r="D602" s="118"/>
      <c r="K602" s="118"/>
      <c r="T602" s="119"/>
      <c r="U602" s="119"/>
      <c r="V602" s="119"/>
      <c r="W602" s="119"/>
      <c r="X602" s="119"/>
      <c r="BH602" s="118"/>
      <c r="BI602" s="118"/>
    </row>
    <row r="603" spans="4:61" ht="12.75">
      <c r="D603" s="118"/>
      <c r="K603" s="118"/>
      <c r="T603" s="119"/>
      <c r="U603" s="119"/>
      <c r="V603" s="119"/>
      <c r="W603" s="119"/>
      <c r="X603" s="119"/>
      <c r="BH603" s="118"/>
      <c r="BI603" s="118"/>
    </row>
    <row r="604" spans="4:61" ht="12.75">
      <c r="D604" s="118"/>
      <c r="K604" s="118"/>
      <c r="T604" s="119"/>
      <c r="U604" s="119"/>
      <c r="V604" s="119"/>
      <c r="W604" s="119"/>
      <c r="X604" s="119"/>
      <c r="BH604" s="118"/>
      <c r="BI604" s="118"/>
    </row>
    <row r="605" spans="4:61" ht="12.75">
      <c r="D605" s="118"/>
      <c r="K605" s="118"/>
      <c r="T605" s="119"/>
      <c r="U605" s="119"/>
      <c r="V605" s="119"/>
      <c r="W605" s="119"/>
      <c r="X605" s="119"/>
      <c r="BH605" s="118"/>
      <c r="BI605" s="118"/>
    </row>
    <row r="606" spans="4:61" ht="12.75">
      <c r="D606" s="118"/>
      <c r="K606" s="118"/>
      <c r="T606" s="119"/>
      <c r="U606" s="119"/>
      <c r="V606" s="119"/>
      <c r="W606" s="119"/>
      <c r="X606" s="119"/>
      <c r="BH606" s="118"/>
      <c r="BI606" s="118"/>
    </row>
    <row r="607" spans="4:61" ht="12.75">
      <c r="D607" s="118"/>
      <c r="K607" s="118"/>
      <c r="T607" s="119"/>
      <c r="U607" s="119"/>
      <c r="V607" s="119"/>
      <c r="W607" s="119"/>
      <c r="X607" s="119"/>
      <c r="BH607" s="118"/>
      <c r="BI607" s="118"/>
    </row>
    <row r="608" spans="4:61" ht="12.75">
      <c r="D608" s="118"/>
      <c r="K608" s="118"/>
      <c r="T608" s="119"/>
      <c r="U608" s="119"/>
      <c r="V608" s="119"/>
      <c r="W608" s="119"/>
      <c r="X608" s="119"/>
      <c r="BH608" s="118"/>
      <c r="BI608" s="118"/>
    </row>
    <row r="609" spans="4:61" ht="12.75">
      <c r="D609" s="118"/>
      <c r="K609" s="118"/>
      <c r="T609" s="119"/>
      <c r="U609" s="119"/>
      <c r="V609" s="119"/>
      <c r="W609" s="119"/>
      <c r="X609" s="119"/>
      <c r="BH609" s="118"/>
      <c r="BI609" s="118"/>
    </row>
    <row r="610" spans="4:61" ht="12.75">
      <c r="D610" s="118"/>
      <c r="K610" s="118"/>
      <c r="T610" s="119"/>
      <c r="U610" s="119"/>
      <c r="V610" s="119"/>
      <c r="W610" s="119"/>
      <c r="X610" s="119"/>
      <c r="BH610" s="118"/>
      <c r="BI610" s="118"/>
    </row>
    <row r="611" spans="4:61" ht="12.75">
      <c r="D611" s="118"/>
      <c r="K611" s="118"/>
      <c r="T611" s="119"/>
      <c r="U611" s="119"/>
      <c r="V611" s="119"/>
      <c r="W611" s="119"/>
      <c r="X611" s="119"/>
      <c r="BH611" s="118"/>
      <c r="BI611" s="118"/>
    </row>
    <row r="612" spans="4:61" ht="12.75">
      <c r="D612" s="118"/>
      <c r="K612" s="118"/>
      <c r="T612" s="119"/>
      <c r="U612" s="119"/>
      <c r="V612" s="119"/>
      <c r="W612" s="119"/>
      <c r="X612" s="119"/>
      <c r="BH612" s="118"/>
      <c r="BI612" s="118"/>
    </row>
    <row r="613" spans="4:61" ht="12.75">
      <c r="D613" s="118"/>
      <c r="K613" s="118"/>
      <c r="T613" s="119"/>
      <c r="U613" s="119"/>
      <c r="V613" s="119"/>
      <c r="W613" s="119"/>
      <c r="X613" s="119"/>
      <c r="BH613" s="118"/>
      <c r="BI613" s="118"/>
    </row>
    <row r="614" spans="4:61" ht="12.75">
      <c r="D614" s="118"/>
      <c r="K614" s="118"/>
      <c r="T614" s="119"/>
      <c r="U614" s="119"/>
      <c r="V614" s="119"/>
      <c r="W614" s="119"/>
      <c r="X614" s="119"/>
      <c r="BH614" s="118"/>
      <c r="BI614" s="118"/>
    </row>
    <row r="615" spans="4:61" ht="12.75">
      <c r="D615" s="118"/>
      <c r="K615" s="118"/>
      <c r="T615" s="119"/>
      <c r="U615" s="119"/>
      <c r="V615" s="119"/>
      <c r="W615" s="119"/>
      <c r="X615" s="119"/>
      <c r="BH615" s="118"/>
      <c r="BI615" s="118"/>
    </row>
    <row r="616" spans="4:61" ht="12.75">
      <c r="D616" s="118"/>
      <c r="K616" s="118"/>
      <c r="T616" s="119"/>
      <c r="U616" s="119"/>
      <c r="V616" s="119"/>
      <c r="W616" s="119"/>
      <c r="X616" s="119"/>
      <c r="BH616" s="118"/>
      <c r="BI616" s="118"/>
    </row>
    <row r="617" spans="4:61" ht="12.75">
      <c r="D617" s="118"/>
      <c r="K617" s="118"/>
      <c r="T617" s="119"/>
      <c r="U617" s="119"/>
      <c r="V617" s="119"/>
      <c r="W617" s="119"/>
      <c r="X617" s="119"/>
      <c r="BH617" s="118"/>
      <c r="BI617" s="118"/>
    </row>
    <row r="618" spans="4:61" ht="12.75">
      <c r="D618" s="118"/>
      <c r="K618" s="118"/>
      <c r="T618" s="119"/>
      <c r="U618" s="119"/>
      <c r="V618" s="119"/>
      <c r="W618" s="119"/>
      <c r="X618" s="119"/>
      <c r="BH618" s="118"/>
      <c r="BI618" s="118"/>
    </row>
    <row r="619" spans="4:61" ht="12.75">
      <c r="D619" s="118"/>
      <c r="K619" s="118"/>
      <c r="T619" s="119"/>
      <c r="U619" s="119"/>
      <c r="V619" s="119"/>
      <c r="W619" s="119"/>
      <c r="X619" s="119"/>
      <c r="BH619" s="118"/>
      <c r="BI619" s="118"/>
    </row>
    <row r="620" spans="4:61" ht="12.75">
      <c r="D620" s="118"/>
      <c r="K620" s="118"/>
      <c r="T620" s="119"/>
      <c r="U620" s="119"/>
      <c r="V620" s="119"/>
      <c r="W620" s="119"/>
      <c r="X620" s="119"/>
      <c r="BH620" s="118"/>
      <c r="BI620" s="118"/>
    </row>
    <row r="621" spans="4:61" ht="12.75">
      <c r="D621" s="118"/>
      <c r="K621" s="118"/>
      <c r="T621" s="119"/>
      <c r="U621" s="119"/>
      <c r="V621" s="119"/>
      <c r="W621" s="119"/>
      <c r="X621" s="119"/>
      <c r="BH621" s="118"/>
      <c r="BI621" s="118"/>
    </row>
    <row r="622" spans="4:61" ht="12.75">
      <c r="D622" s="118"/>
      <c r="K622" s="118"/>
      <c r="T622" s="119"/>
      <c r="U622" s="119"/>
      <c r="V622" s="119"/>
      <c r="W622" s="119"/>
      <c r="X622" s="119"/>
      <c r="BH622" s="118"/>
      <c r="BI622" s="118"/>
    </row>
    <row r="623" spans="4:61" ht="12.75">
      <c r="D623" s="118"/>
      <c r="K623" s="118"/>
      <c r="T623" s="119"/>
      <c r="U623" s="119"/>
      <c r="V623" s="119"/>
      <c r="W623" s="119"/>
      <c r="X623" s="119"/>
      <c r="BH623" s="118"/>
      <c r="BI623" s="118"/>
    </row>
    <row r="624" spans="4:61" ht="12.75">
      <c r="D624" s="118"/>
      <c r="K624" s="118"/>
      <c r="T624" s="119"/>
      <c r="U624" s="119"/>
      <c r="V624" s="119"/>
      <c r="W624" s="119"/>
      <c r="X624" s="119"/>
      <c r="BH624" s="118"/>
      <c r="BI624" s="118"/>
    </row>
    <row r="625" spans="4:61" ht="12.75">
      <c r="D625" s="118"/>
      <c r="K625" s="118"/>
      <c r="T625" s="119"/>
      <c r="U625" s="119"/>
      <c r="V625" s="119"/>
      <c r="W625" s="119"/>
      <c r="X625" s="119"/>
      <c r="BH625" s="118"/>
      <c r="BI625" s="118"/>
    </row>
    <row r="626" spans="4:61" ht="12.75">
      <c r="D626" s="118"/>
      <c r="K626" s="118"/>
      <c r="T626" s="119"/>
      <c r="U626" s="119"/>
      <c r="V626" s="119"/>
      <c r="W626" s="119"/>
      <c r="X626" s="119"/>
      <c r="BH626" s="118"/>
      <c r="BI626" s="118"/>
    </row>
    <row r="627" spans="4:61" ht="12.75">
      <c r="D627" s="118"/>
      <c r="K627" s="118"/>
      <c r="T627" s="119"/>
      <c r="U627" s="119"/>
      <c r="V627" s="119"/>
      <c r="W627" s="119"/>
      <c r="X627" s="119"/>
      <c r="BH627" s="118"/>
      <c r="BI627" s="118"/>
    </row>
    <row r="628" spans="4:61" ht="12.75">
      <c r="D628" s="118"/>
      <c r="K628" s="118"/>
      <c r="T628" s="119"/>
      <c r="U628" s="119"/>
      <c r="V628" s="119"/>
      <c r="W628" s="119"/>
      <c r="X628" s="119"/>
      <c r="BH628" s="118"/>
      <c r="BI628" s="118"/>
    </row>
    <row r="629" spans="4:61" ht="12.75">
      <c r="D629" s="118"/>
      <c r="K629" s="118"/>
      <c r="T629" s="119"/>
      <c r="U629" s="119"/>
      <c r="V629" s="119"/>
      <c r="W629" s="119"/>
      <c r="X629" s="119"/>
      <c r="BH629" s="118"/>
      <c r="BI629" s="118"/>
    </row>
    <row r="630" spans="4:61" ht="12.75">
      <c r="D630" s="118"/>
      <c r="K630" s="118"/>
      <c r="T630" s="119"/>
      <c r="U630" s="119"/>
      <c r="V630" s="119"/>
      <c r="W630" s="119"/>
      <c r="X630" s="119"/>
      <c r="BH630" s="118"/>
      <c r="BI630" s="118"/>
    </row>
    <row r="631" spans="4:61" ht="12.75">
      <c r="D631" s="118"/>
      <c r="K631" s="118"/>
      <c r="T631" s="119"/>
      <c r="U631" s="119"/>
      <c r="V631" s="119"/>
      <c r="W631" s="119"/>
      <c r="X631" s="119"/>
      <c r="BH631" s="118"/>
      <c r="BI631" s="118"/>
    </row>
    <row r="632" spans="4:61" ht="12.75">
      <c r="D632" s="118"/>
      <c r="K632" s="118"/>
      <c r="T632" s="119"/>
      <c r="U632" s="119"/>
      <c r="V632" s="119"/>
      <c r="W632" s="119"/>
      <c r="X632" s="119"/>
      <c r="BH632" s="118"/>
      <c r="BI632" s="118"/>
    </row>
    <row r="633" spans="4:61" ht="12.75">
      <c r="D633" s="118"/>
      <c r="K633" s="118"/>
      <c r="T633" s="119"/>
      <c r="U633" s="119"/>
      <c r="V633" s="119"/>
      <c r="W633" s="119"/>
      <c r="X633" s="119"/>
      <c r="BH633" s="118"/>
      <c r="BI633" s="118"/>
    </row>
    <row r="634" spans="4:61" ht="12.75">
      <c r="D634" s="118"/>
      <c r="K634" s="118"/>
      <c r="T634" s="119"/>
      <c r="U634" s="119"/>
      <c r="V634" s="119"/>
      <c r="W634" s="119"/>
      <c r="X634" s="119"/>
      <c r="BH634" s="118"/>
      <c r="BI634" s="118"/>
    </row>
    <row r="635" spans="4:61" ht="12.75">
      <c r="D635" s="118"/>
      <c r="K635" s="118"/>
      <c r="T635" s="119"/>
      <c r="U635" s="119"/>
      <c r="V635" s="119"/>
      <c r="W635" s="119"/>
      <c r="X635" s="119"/>
      <c r="BH635" s="118"/>
      <c r="BI635" s="118"/>
    </row>
    <row r="636" spans="4:61" ht="12.75">
      <c r="D636" s="118"/>
      <c r="K636" s="118"/>
      <c r="T636" s="119"/>
      <c r="U636" s="119"/>
      <c r="V636" s="119"/>
      <c r="W636" s="119"/>
      <c r="X636" s="119"/>
      <c r="BH636" s="118"/>
      <c r="BI636" s="118"/>
    </row>
    <row r="637" spans="4:61" ht="12.75">
      <c r="D637" s="118"/>
      <c r="K637" s="118"/>
      <c r="T637" s="119"/>
      <c r="U637" s="119"/>
      <c r="V637" s="119"/>
      <c r="W637" s="119"/>
      <c r="X637" s="119"/>
      <c r="BH637" s="118"/>
      <c r="BI637" s="118"/>
    </row>
    <row r="638" spans="4:61" ht="12.75">
      <c r="D638" s="118"/>
      <c r="K638" s="118"/>
      <c r="T638" s="119"/>
      <c r="U638" s="119"/>
      <c r="V638" s="119"/>
      <c r="W638" s="119"/>
      <c r="X638" s="119"/>
      <c r="BH638" s="118"/>
      <c r="BI638" s="118"/>
    </row>
    <row r="639" spans="4:61" ht="12.75">
      <c r="D639" s="118"/>
      <c r="K639" s="118"/>
      <c r="T639" s="119"/>
      <c r="U639" s="119"/>
      <c r="V639" s="119"/>
      <c r="W639" s="119"/>
      <c r="X639" s="119"/>
      <c r="BH639" s="118"/>
      <c r="BI639" s="118"/>
    </row>
    <row r="640" spans="4:61" ht="12.75">
      <c r="D640" s="118"/>
      <c r="K640" s="118"/>
      <c r="T640" s="119"/>
      <c r="U640" s="119"/>
      <c r="V640" s="119"/>
      <c r="W640" s="119"/>
      <c r="X640" s="119"/>
      <c r="BH640" s="118"/>
      <c r="BI640" s="118"/>
    </row>
    <row r="641" spans="4:61" ht="12.75">
      <c r="D641" s="118"/>
      <c r="K641" s="118"/>
      <c r="T641" s="119"/>
      <c r="U641" s="119"/>
      <c r="V641" s="119"/>
      <c r="W641" s="119"/>
      <c r="X641" s="119"/>
      <c r="BH641" s="118"/>
      <c r="BI641" s="118"/>
    </row>
    <row r="642" spans="4:61" ht="12.75">
      <c r="D642" s="118"/>
      <c r="K642" s="118"/>
      <c r="T642" s="119"/>
      <c r="U642" s="119"/>
      <c r="V642" s="119"/>
      <c r="W642" s="119"/>
      <c r="X642" s="119"/>
      <c r="BH642" s="118"/>
      <c r="BI642" s="118"/>
    </row>
    <row r="643" spans="4:61" ht="12.75">
      <c r="D643" s="118"/>
      <c r="K643" s="118"/>
      <c r="T643" s="119"/>
      <c r="U643" s="119"/>
      <c r="V643" s="119"/>
      <c r="W643" s="119"/>
      <c r="X643" s="119"/>
      <c r="BH643" s="118"/>
      <c r="BI643" s="118"/>
    </row>
    <row r="644" spans="4:61" ht="12.75">
      <c r="D644" s="118"/>
      <c r="K644" s="118"/>
      <c r="T644" s="119"/>
      <c r="U644" s="119"/>
      <c r="V644" s="119"/>
      <c r="W644" s="119"/>
      <c r="X644" s="119"/>
      <c r="BH644" s="118"/>
      <c r="BI644" s="118"/>
    </row>
    <row r="645" spans="4:61" ht="12.75">
      <c r="D645" s="118"/>
      <c r="K645" s="118"/>
      <c r="T645" s="119"/>
      <c r="U645" s="119"/>
      <c r="V645" s="119"/>
      <c r="W645" s="119"/>
      <c r="X645" s="119"/>
      <c r="BH645" s="118"/>
      <c r="BI645" s="118"/>
    </row>
    <row r="646" spans="4:61" ht="12.75">
      <c r="D646" s="118"/>
      <c r="K646" s="118"/>
      <c r="T646" s="119"/>
      <c r="U646" s="119"/>
      <c r="V646" s="119"/>
      <c r="W646" s="119"/>
      <c r="X646" s="119"/>
      <c r="BH646" s="118"/>
      <c r="BI646" s="118"/>
    </row>
    <row r="647" spans="4:61" ht="12.75">
      <c r="D647" s="118"/>
      <c r="K647" s="118"/>
      <c r="T647" s="119"/>
      <c r="U647" s="119"/>
      <c r="V647" s="119"/>
      <c r="W647" s="119"/>
      <c r="X647" s="119"/>
      <c r="BH647" s="118"/>
      <c r="BI647" s="118"/>
    </row>
    <row r="648" spans="4:61" ht="12.75">
      <c r="D648" s="118"/>
      <c r="K648" s="118"/>
      <c r="T648" s="119"/>
      <c r="U648" s="119"/>
      <c r="V648" s="119"/>
      <c r="W648" s="119"/>
      <c r="X648" s="119"/>
      <c r="BH648" s="118"/>
      <c r="BI648" s="118"/>
    </row>
    <row r="649" spans="4:61" ht="12.75">
      <c r="D649" s="118"/>
      <c r="K649" s="118"/>
      <c r="T649" s="119"/>
      <c r="U649" s="119"/>
      <c r="V649" s="119"/>
      <c r="W649" s="119"/>
      <c r="X649" s="119"/>
      <c r="BH649" s="118"/>
      <c r="BI649" s="118"/>
    </row>
    <row r="650" spans="4:61" ht="12.75">
      <c r="D650" s="118"/>
      <c r="K650" s="118"/>
      <c r="T650" s="119"/>
      <c r="U650" s="119"/>
      <c r="V650" s="119"/>
      <c r="W650" s="119"/>
      <c r="X650" s="119"/>
      <c r="BH650" s="118"/>
      <c r="BI650" s="118"/>
    </row>
    <row r="651" spans="4:61" ht="12.75">
      <c r="D651" s="118"/>
      <c r="K651" s="118"/>
      <c r="T651" s="119"/>
      <c r="U651" s="119"/>
      <c r="V651" s="119"/>
      <c r="W651" s="119"/>
      <c r="X651" s="119"/>
      <c r="BH651" s="118"/>
      <c r="BI651" s="118"/>
    </row>
    <row r="652" spans="4:61" ht="12.75">
      <c r="D652" s="118"/>
      <c r="K652" s="118"/>
      <c r="T652" s="119"/>
      <c r="U652" s="119"/>
      <c r="V652" s="119"/>
      <c r="W652" s="119"/>
      <c r="X652" s="119"/>
      <c r="BH652" s="118"/>
      <c r="BI652" s="118"/>
    </row>
    <row r="653" spans="4:61" ht="12.75">
      <c r="D653" s="118"/>
      <c r="K653" s="118"/>
      <c r="T653" s="119"/>
      <c r="U653" s="119"/>
      <c r="V653" s="119"/>
      <c r="W653" s="119"/>
      <c r="X653" s="119"/>
      <c r="BH653" s="118"/>
      <c r="BI653" s="118"/>
    </row>
    <row r="654" spans="4:61" ht="12.75">
      <c r="D654" s="118"/>
      <c r="K654" s="118"/>
      <c r="T654" s="119"/>
      <c r="U654" s="119"/>
      <c r="V654" s="119"/>
      <c r="W654" s="119"/>
      <c r="X654" s="119"/>
      <c r="BH654" s="118"/>
      <c r="BI654" s="118"/>
    </row>
    <row r="655" spans="4:61" ht="12.75">
      <c r="D655" s="118"/>
      <c r="K655" s="118"/>
      <c r="T655" s="119"/>
      <c r="U655" s="119"/>
      <c r="V655" s="119"/>
      <c r="W655" s="119"/>
      <c r="X655" s="119"/>
      <c r="BH655" s="118"/>
      <c r="BI655" s="118"/>
    </row>
    <row r="656" spans="4:61" ht="12.75">
      <c r="D656" s="118"/>
      <c r="K656" s="118"/>
      <c r="T656" s="119"/>
      <c r="U656" s="119"/>
      <c r="V656" s="119"/>
      <c r="W656" s="119"/>
      <c r="X656" s="119"/>
      <c r="BH656" s="118"/>
      <c r="BI656" s="118"/>
    </row>
    <row r="657" spans="4:61" ht="12.75">
      <c r="D657" s="118"/>
      <c r="K657" s="118"/>
      <c r="T657" s="119"/>
      <c r="U657" s="119"/>
      <c r="V657" s="119"/>
      <c r="W657" s="119"/>
      <c r="X657" s="119"/>
      <c r="BH657" s="118"/>
      <c r="BI657" s="118"/>
    </row>
    <row r="658" spans="4:61" ht="12.75">
      <c r="D658" s="118"/>
      <c r="K658" s="118"/>
      <c r="T658" s="119"/>
      <c r="U658" s="119"/>
      <c r="V658" s="119"/>
      <c r="W658" s="119"/>
      <c r="X658" s="119"/>
      <c r="BH658" s="118"/>
      <c r="BI658" s="118"/>
    </row>
    <row r="659" spans="4:61" ht="12.75">
      <c r="D659" s="118"/>
      <c r="K659" s="118"/>
      <c r="T659" s="119"/>
      <c r="U659" s="119"/>
      <c r="V659" s="119"/>
      <c r="W659" s="119"/>
      <c r="X659" s="119"/>
      <c r="BH659" s="118"/>
      <c r="BI659" s="118"/>
    </row>
    <row r="660" spans="4:61" ht="12.75">
      <c r="D660" s="118"/>
      <c r="K660" s="118"/>
      <c r="T660" s="119"/>
      <c r="U660" s="119"/>
      <c r="V660" s="119"/>
      <c r="W660" s="119"/>
      <c r="X660" s="119"/>
      <c r="BH660" s="118"/>
      <c r="BI660" s="118"/>
    </row>
    <row r="661" spans="4:61" ht="12.75">
      <c r="D661" s="118"/>
      <c r="K661" s="118"/>
      <c r="T661" s="119"/>
      <c r="U661" s="119"/>
      <c r="V661" s="119"/>
      <c r="W661" s="119"/>
      <c r="X661" s="119"/>
      <c r="BH661" s="118"/>
      <c r="BI661" s="118"/>
    </row>
    <row r="662" spans="4:61" ht="12.75">
      <c r="D662" s="118"/>
      <c r="K662" s="118"/>
      <c r="T662" s="119"/>
      <c r="U662" s="119"/>
      <c r="V662" s="119"/>
      <c r="W662" s="119"/>
      <c r="X662" s="119"/>
      <c r="BH662" s="118"/>
      <c r="BI662" s="118"/>
    </row>
    <row r="663" spans="4:61" ht="12.75">
      <c r="D663" s="118"/>
      <c r="K663" s="118"/>
      <c r="T663" s="119"/>
      <c r="U663" s="119"/>
      <c r="V663" s="119"/>
      <c r="W663" s="119"/>
      <c r="X663" s="119"/>
      <c r="BH663" s="118"/>
      <c r="BI663" s="118"/>
    </row>
    <row r="664" spans="4:61" ht="12.75">
      <c r="D664" s="118"/>
      <c r="K664" s="118"/>
      <c r="T664" s="119"/>
      <c r="U664" s="119"/>
      <c r="V664" s="119"/>
      <c r="W664" s="119"/>
      <c r="X664" s="119"/>
      <c r="BH664" s="118"/>
      <c r="BI664" s="118"/>
    </row>
    <row r="665" spans="4:61" ht="12.75">
      <c r="D665" s="118"/>
      <c r="K665" s="118"/>
      <c r="T665" s="119"/>
      <c r="U665" s="119"/>
      <c r="V665" s="119"/>
      <c r="W665" s="119"/>
      <c r="X665" s="119"/>
      <c r="BH665" s="118"/>
      <c r="BI665" s="118"/>
    </row>
    <row r="666" spans="4:61" ht="12.75">
      <c r="D666" s="118"/>
      <c r="K666" s="118"/>
      <c r="T666" s="119"/>
      <c r="U666" s="119"/>
      <c r="V666" s="119"/>
      <c r="W666" s="119"/>
      <c r="X666" s="119"/>
      <c r="BH666" s="118"/>
      <c r="BI666" s="118"/>
    </row>
    <row r="667" spans="4:61" ht="12.75">
      <c r="D667" s="118"/>
      <c r="K667" s="118"/>
      <c r="T667" s="119"/>
      <c r="U667" s="119"/>
      <c r="V667" s="119"/>
      <c r="W667" s="119"/>
      <c r="X667" s="119"/>
      <c r="BH667" s="118"/>
      <c r="BI667" s="118"/>
    </row>
    <row r="668" spans="4:61" ht="12.75">
      <c r="D668" s="118"/>
      <c r="K668" s="118"/>
      <c r="T668" s="119"/>
      <c r="U668" s="119"/>
      <c r="V668" s="119"/>
      <c r="W668" s="119"/>
      <c r="X668" s="119"/>
      <c r="BH668" s="118"/>
      <c r="BI668" s="118"/>
    </row>
    <row r="669" spans="4:61" ht="12.75">
      <c r="D669" s="118"/>
      <c r="K669" s="118"/>
      <c r="T669" s="119"/>
      <c r="U669" s="119"/>
      <c r="V669" s="119"/>
      <c r="W669" s="119"/>
      <c r="X669" s="119"/>
      <c r="BH669" s="118"/>
      <c r="BI669" s="118"/>
    </row>
    <row r="670" spans="4:61" ht="12.75">
      <c r="D670" s="118"/>
      <c r="K670" s="118"/>
      <c r="T670" s="119"/>
      <c r="U670" s="119"/>
      <c r="V670" s="119"/>
      <c r="W670" s="119"/>
      <c r="X670" s="119"/>
      <c r="BH670" s="118"/>
      <c r="BI670" s="118"/>
    </row>
    <row r="671" spans="4:61" ht="12.75">
      <c r="D671" s="118"/>
      <c r="K671" s="118"/>
      <c r="T671" s="119"/>
      <c r="U671" s="119"/>
      <c r="V671" s="119"/>
      <c r="W671" s="119"/>
      <c r="X671" s="119"/>
      <c r="BH671" s="118"/>
      <c r="BI671" s="118"/>
    </row>
    <row r="672" spans="4:61" ht="12.75">
      <c r="D672" s="118"/>
      <c r="K672" s="118"/>
      <c r="T672" s="119"/>
      <c r="U672" s="119"/>
      <c r="V672" s="119"/>
      <c r="W672" s="119"/>
      <c r="X672" s="119"/>
      <c r="BH672" s="118"/>
      <c r="BI672" s="118"/>
    </row>
    <row r="673" spans="4:61" ht="12.75">
      <c r="D673" s="118"/>
      <c r="K673" s="118"/>
      <c r="T673" s="119"/>
      <c r="U673" s="119"/>
      <c r="V673" s="119"/>
      <c r="W673" s="119"/>
      <c r="X673" s="119"/>
      <c r="BH673" s="118"/>
      <c r="BI673" s="118"/>
    </row>
    <row r="674" spans="4:61" ht="12.75">
      <c r="D674" s="118"/>
      <c r="K674" s="118"/>
      <c r="T674" s="119"/>
      <c r="U674" s="119"/>
      <c r="V674" s="119"/>
      <c r="W674" s="119"/>
      <c r="X674" s="119"/>
      <c r="BH674" s="118"/>
      <c r="BI674" s="118"/>
    </row>
    <row r="675" spans="4:61" ht="12.75">
      <c r="D675" s="118"/>
      <c r="K675" s="118"/>
      <c r="T675" s="119"/>
      <c r="U675" s="119"/>
      <c r="V675" s="119"/>
      <c r="W675" s="119"/>
      <c r="X675" s="119"/>
      <c r="BH675" s="118"/>
      <c r="BI675" s="118"/>
    </row>
    <row r="676" spans="4:61" ht="12.75">
      <c r="D676" s="118"/>
      <c r="K676" s="118"/>
      <c r="T676" s="119"/>
      <c r="U676" s="119"/>
      <c r="V676" s="119"/>
      <c r="W676" s="119"/>
      <c r="X676" s="119"/>
      <c r="BH676" s="118"/>
      <c r="BI676" s="118"/>
    </row>
    <row r="677" spans="4:61" ht="12.75">
      <c r="D677" s="118"/>
      <c r="K677" s="118"/>
      <c r="T677" s="119"/>
      <c r="U677" s="119"/>
      <c r="V677" s="119"/>
      <c r="W677" s="119"/>
      <c r="X677" s="119"/>
      <c r="BH677" s="118"/>
      <c r="BI677" s="118"/>
    </row>
    <row r="678" spans="4:61" ht="12.75">
      <c r="D678" s="118"/>
      <c r="K678" s="118"/>
      <c r="T678" s="119"/>
      <c r="U678" s="119"/>
      <c r="V678" s="119"/>
      <c r="W678" s="119"/>
      <c r="X678" s="119"/>
      <c r="BH678" s="118"/>
      <c r="BI678" s="118"/>
    </row>
    <row r="679" spans="4:61" ht="12.75">
      <c r="D679" s="118"/>
      <c r="K679" s="118"/>
      <c r="T679" s="119"/>
      <c r="U679" s="119"/>
      <c r="V679" s="119"/>
      <c r="W679" s="119"/>
      <c r="X679" s="119"/>
      <c r="BH679" s="118"/>
      <c r="BI679" s="118"/>
    </row>
    <row r="680" spans="4:61" ht="12.75">
      <c r="D680" s="118"/>
      <c r="K680" s="118"/>
      <c r="T680" s="119"/>
      <c r="U680" s="119"/>
      <c r="V680" s="119"/>
      <c r="W680" s="119"/>
      <c r="X680" s="119"/>
      <c r="BH680" s="118"/>
      <c r="BI680" s="118"/>
    </row>
    <row r="681" spans="4:61" ht="12.75">
      <c r="D681" s="118"/>
      <c r="K681" s="118"/>
      <c r="T681" s="119"/>
      <c r="U681" s="119"/>
      <c r="V681" s="119"/>
      <c r="W681" s="119"/>
      <c r="X681" s="119"/>
      <c r="BH681" s="118"/>
      <c r="BI681" s="118"/>
    </row>
    <row r="682" spans="4:61" ht="12.75">
      <c r="D682" s="118"/>
      <c r="K682" s="118"/>
      <c r="T682" s="119"/>
      <c r="U682" s="119"/>
      <c r="V682" s="119"/>
      <c r="W682" s="119"/>
      <c r="X682" s="119"/>
      <c r="BH682" s="118"/>
      <c r="BI682" s="118"/>
    </row>
    <row r="683" spans="4:61" ht="12.75">
      <c r="D683" s="118"/>
      <c r="K683" s="118"/>
      <c r="T683" s="119"/>
      <c r="U683" s="119"/>
      <c r="V683" s="119"/>
      <c r="W683" s="119"/>
      <c r="X683" s="119"/>
      <c r="BH683" s="118"/>
      <c r="BI683" s="118"/>
    </row>
    <row r="684" spans="4:61" ht="12.75">
      <c r="D684" s="118"/>
      <c r="K684" s="118"/>
      <c r="T684" s="119"/>
      <c r="U684" s="119"/>
      <c r="V684" s="119"/>
      <c r="W684" s="119"/>
      <c r="X684" s="119"/>
      <c r="BH684" s="118"/>
      <c r="BI684" s="118"/>
    </row>
    <row r="685" spans="4:61" ht="12.75">
      <c r="D685" s="118"/>
      <c r="K685" s="118"/>
      <c r="T685" s="119"/>
      <c r="U685" s="119"/>
      <c r="V685" s="119"/>
      <c r="W685" s="119"/>
      <c r="X685" s="119"/>
      <c r="BH685" s="118"/>
      <c r="BI685" s="118"/>
    </row>
    <row r="686" spans="4:61" ht="12.75">
      <c r="D686" s="118"/>
      <c r="K686" s="118"/>
      <c r="T686" s="119"/>
      <c r="U686" s="119"/>
      <c r="V686" s="119"/>
      <c r="W686" s="119"/>
      <c r="X686" s="119"/>
      <c r="BH686" s="118"/>
      <c r="BI686" s="118"/>
    </row>
    <row r="687" spans="4:61" ht="12.75">
      <c r="D687" s="118"/>
      <c r="K687" s="118"/>
      <c r="T687" s="119"/>
      <c r="U687" s="119"/>
      <c r="V687" s="119"/>
      <c r="W687" s="119"/>
      <c r="X687" s="119"/>
      <c r="BH687" s="118"/>
      <c r="BI687" s="118"/>
    </row>
    <row r="688" spans="4:61" ht="12.75">
      <c r="D688" s="118"/>
      <c r="K688" s="118"/>
      <c r="T688" s="119"/>
      <c r="U688" s="119"/>
      <c r="V688" s="119"/>
      <c r="W688" s="119"/>
      <c r="X688" s="119"/>
      <c r="BH688" s="118"/>
      <c r="BI688" s="118"/>
    </row>
    <row r="689" spans="4:61" ht="12.75">
      <c r="D689" s="118"/>
      <c r="K689" s="118"/>
      <c r="T689" s="119"/>
      <c r="U689" s="119"/>
      <c r="V689" s="119"/>
      <c r="W689" s="119"/>
      <c r="X689" s="119"/>
      <c r="BH689" s="118"/>
      <c r="BI689" s="118"/>
    </row>
    <row r="690" spans="4:61" ht="12.75">
      <c r="D690" s="118"/>
      <c r="K690" s="118"/>
      <c r="T690" s="119"/>
      <c r="U690" s="119"/>
      <c r="V690" s="119"/>
      <c r="W690" s="119"/>
      <c r="X690" s="119"/>
      <c r="BH690" s="118"/>
      <c r="BI690" s="118"/>
    </row>
    <row r="691" spans="4:61" ht="12.75">
      <c r="D691" s="118"/>
      <c r="K691" s="118"/>
      <c r="T691" s="119"/>
      <c r="U691" s="119"/>
      <c r="V691" s="119"/>
      <c r="W691" s="119"/>
      <c r="X691" s="119"/>
      <c r="BH691" s="118"/>
      <c r="BI691" s="118"/>
    </row>
    <row r="692" spans="4:61" ht="12.75">
      <c r="D692" s="118"/>
      <c r="K692" s="118"/>
      <c r="T692" s="119"/>
      <c r="U692" s="119"/>
      <c r="V692" s="119"/>
      <c r="W692" s="119"/>
      <c r="X692" s="119"/>
      <c r="BH692" s="118"/>
      <c r="BI692" s="118"/>
    </row>
    <row r="693" spans="4:61" ht="12.75">
      <c r="D693" s="118"/>
      <c r="K693" s="118"/>
      <c r="T693" s="119"/>
      <c r="U693" s="119"/>
      <c r="V693" s="119"/>
      <c r="W693" s="119"/>
      <c r="X693" s="119"/>
      <c r="BH693" s="118"/>
      <c r="BI693" s="118"/>
    </row>
    <row r="694" spans="4:61" ht="12.75">
      <c r="D694" s="118"/>
      <c r="K694" s="118"/>
      <c r="T694" s="119"/>
      <c r="U694" s="119"/>
      <c r="V694" s="119"/>
      <c r="W694" s="119"/>
      <c r="X694" s="119"/>
      <c r="BH694" s="118"/>
      <c r="BI694" s="118"/>
    </row>
    <row r="695" spans="4:61" ht="12.75">
      <c r="D695" s="118"/>
      <c r="K695" s="118"/>
      <c r="T695" s="119"/>
      <c r="U695" s="119"/>
      <c r="V695" s="119"/>
      <c r="W695" s="119"/>
      <c r="X695" s="119"/>
      <c r="BH695" s="118"/>
      <c r="BI695" s="118"/>
    </row>
    <row r="696" spans="4:61" ht="12.75">
      <c r="D696" s="118"/>
      <c r="K696" s="118"/>
      <c r="T696" s="119"/>
      <c r="U696" s="119"/>
      <c r="V696" s="119"/>
      <c r="W696" s="119"/>
      <c r="X696" s="119"/>
      <c r="BH696" s="118"/>
      <c r="BI696" s="118"/>
    </row>
    <row r="697" spans="4:61" ht="12.75">
      <c r="D697" s="118"/>
      <c r="K697" s="118"/>
      <c r="T697" s="119"/>
      <c r="U697" s="119"/>
      <c r="V697" s="119"/>
      <c r="W697" s="119"/>
      <c r="X697" s="119"/>
      <c r="BH697" s="118"/>
      <c r="BI697" s="118"/>
    </row>
    <row r="698" spans="4:61" ht="12.75">
      <c r="D698" s="118"/>
      <c r="K698" s="118"/>
      <c r="T698" s="119"/>
      <c r="U698" s="119"/>
      <c r="V698" s="119"/>
      <c r="W698" s="119"/>
      <c r="X698" s="119"/>
      <c r="BH698" s="118"/>
      <c r="BI698" s="118"/>
    </row>
    <row r="699" spans="4:61" ht="12.75">
      <c r="D699" s="118"/>
      <c r="K699" s="118"/>
      <c r="T699" s="119"/>
      <c r="U699" s="119"/>
      <c r="V699" s="119"/>
      <c r="W699" s="119"/>
      <c r="X699" s="119"/>
      <c r="BH699" s="118"/>
      <c r="BI699" s="118"/>
    </row>
    <row r="700" spans="4:61" ht="12.75">
      <c r="D700" s="118"/>
      <c r="K700" s="118"/>
      <c r="T700" s="119"/>
      <c r="U700" s="119"/>
      <c r="V700" s="119"/>
      <c r="W700" s="119"/>
      <c r="X700" s="119"/>
      <c r="BH700" s="118"/>
      <c r="BI700" s="118"/>
    </row>
    <row r="701" spans="4:61" ht="12.75">
      <c r="D701" s="118"/>
      <c r="K701" s="118"/>
      <c r="T701" s="119"/>
      <c r="U701" s="119"/>
      <c r="V701" s="119"/>
      <c r="W701" s="119"/>
      <c r="X701" s="119"/>
      <c r="BH701" s="118"/>
      <c r="BI701" s="118"/>
    </row>
    <row r="702" spans="4:61" ht="12.75">
      <c r="D702" s="118"/>
      <c r="K702" s="118"/>
      <c r="T702" s="119"/>
      <c r="U702" s="119"/>
      <c r="V702" s="119"/>
      <c r="W702" s="119"/>
      <c r="X702" s="119"/>
      <c r="BH702" s="118"/>
      <c r="BI702" s="118"/>
    </row>
    <row r="703" spans="4:61" ht="12.75">
      <c r="D703" s="118"/>
      <c r="K703" s="118"/>
      <c r="T703" s="119"/>
      <c r="U703" s="119"/>
      <c r="V703" s="119"/>
      <c r="W703" s="119"/>
      <c r="X703" s="119"/>
      <c r="BH703" s="118"/>
      <c r="BI703" s="118"/>
    </row>
    <row r="704" spans="4:61" ht="12.75">
      <c r="D704" s="118"/>
      <c r="K704" s="118"/>
      <c r="T704" s="119"/>
      <c r="U704" s="119"/>
      <c r="V704" s="119"/>
      <c r="W704" s="119"/>
      <c r="X704" s="119"/>
      <c r="BH704" s="118"/>
      <c r="BI704" s="118"/>
    </row>
    <row r="705" spans="4:61" ht="12.75">
      <c r="D705" s="118"/>
      <c r="K705" s="118"/>
      <c r="T705" s="119"/>
      <c r="U705" s="119"/>
      <c r="V705" s="119"/>
      <c r="W705" s="119"/>
      <c r="X705" s="119"/>
      <c r="BH705" s="118"/>
      <c r="BI705" s="118"/>
    </row>
    <row r="706" spans="4:61" ht="12.75">
      <c r="D706" s="118"/>
      <c r="K706" s="118"/>
      <c r="T706" s="119"/>
      <c r="U706" s="119"/>
      <c r="V706" s="119"/>
      <c r="W706" s="119"/>
      <c r="X706" s="119"/>
      <c r="BH706" s="118"/>
      <c r="BI706" s="118"/>
    </row>
    <row r="707" spans="4:61" ht="12.75">
      <c r="D707" s="118"/>
      <c r="K707" s="118"/>
      <c r="T707" s="119"/>
      <c r="U707" s="119"/>
      <c r="V707" s="119"/>
      <c r="W707" s="119"/>
      <c r="X707" s="119"/>
      <c r="BH707" s="118"/>
      <c r="BI707" s="118"/>
    </row>
    <row r="708" spans="4:61" ht="12.75">
      <c r="D708" s="118"/>
      <c r="K708" s="118"/>
      <c r="T708" s="119"/>
      <c r="U708" s="119"/>
      <c r="V708" s="119"/>
      <c r="W708" s="119"/>
      <c r="X708" s="119"/>
      <c r="BH708" s="118"/>
      <c r="BI708" s="118"/>
    </row>
    <row r="709" spans="4:61" ht="12.75">
      <c r="D709" s="118"/>
      <c r="K709" s="118"/>
      <c r="T709" s="119"/>
      <c r="U709" s="119"/>
      <c r="V709" s="119"/>
      <c r="W709" s="119"/>
      <c r="X709" s="119"/>
      <c r="BH709" s="118"/>
      <c r="BI709" s="118"/>
    </row>
    <row r="710" spans="4:61" ht="12.75">
      <c r="D710" s="118"/>
      <c r="K710" s="118"/>
      <c r="T710" s="119"/>
      <c r="U710" s="119"/>
      <c r="V710" s="119"/>
      <c r="W710" s="119"/>
      <c r="X710" s="119"/>
      <c r="BH710" s="118"/>
      <c r="BI710" s="118"/>
    </row>
    <row r="711" spans="4:61" ht="12.75">
      <c r="D711" s="118"/>
      <c r="K711" s="118"/>
      <c r="T711" s="119"/>
      <c r="U711" s="119"/>
      <c r="V711" s="119"/>
      <c r="W711" s="119"/>
      <c r="X711" s="119"/>
      <c r="BH711" s="118"/>
      <c r="BI711" s="118"/>
    </row>
    <row r="712" spans="4:61" ht="12.75">
      <c r="D712" s="118"/>
      <c r="K712" s="118"/>
      <c r="T712" s="119"/>
      <c r="U712" s="119"/>
      <c r="V712" s="119"/>
      <c r="W712" s="119"/>
      <c r="X712" s="119"/>
      <c r="BH712" s="118"/>
      <c r="BI712" s="118"/>
    </row>
    <row r="713" spans="4:61" ht="12.75">
      <c r="D713" s="118"/>
      <c r="K713" s="118"/>
      <c r="T713" s="119"/>
      <c r="U713" s="119"/>
      <c r="V713" s="119"/>
      <c r="W713" s="119"/>
      <c r="X713" s="119"/>
      <c r="BH713" s="118"/>
      <c r="BI713" s="118"/>
    </row>
    <row r="714" spans="4:61" ht="12.75">
      <c r="D714" s="118"/>
      <c r="K714" s="118"/>
      <c r="T714" s="119"/>
      <c r="U714" s="119"/>
      <c r="V714" s="119"/>
      <c r="W714" s="119"/>
      <c r="X714" s="119"/>
      <c r="BH714" s="118"/>
      <c r="BI714" s="118"/>
    </row>
    <row r="715" spans="4:61" ht="12.75">
      <c r="D715" s="118"/>
      <c r="K715" s="118"/>
      <c r="T715" s="119"/>
      <c r="U715" s="119"/>
      <c r="V715" s="119"/>
      <c r="W715" s="119"/>
      <c r="X715" s="119"/>
      <c r="BH715" s="118"/>
      <c r="BI715" s="118"/>
    </row>
    <row r="716" spans="4:61" ht="12.75">
      <c r="D716" s="118"/>
      <c r="K716" s="118"/>
      <c r="T716" s="119"/>
      <c r="U716" s="119"/>
      <c r="V716" s="119"/>
      <c r="W716" s="119"/>
      <c r="X716" s="119"/>
      <c r="BH716" s="118"/>
      <c r="BI716" s="118"/>
    </row>
    <row r="717" spans="4:61" ht="12.75">
      <c r="D717" s="118"/>
      <c r="K717" s="118"/>
      <c r="T717" s="119"/>
      <c r="U717" s="119"/>
      <c r="V717" s="119"/>
      <c r="W717" s="119"/>
      <c r="X717" s="119"/>
      <c r="BH717" s="118"/>
      <c r="BI717" s="118"/>
    </row>
    <row r="718" spans="4:61" ht="12.75">
      <c r="D718" s="118"/>
      <c r="K718" s="118"/>
      <c r="T718" s="119"/>
      <c r="U718" s="119"/>
      <c r="V718" s="119"/>
      <c r="W718" s="119"/>
      <c r="X718" s="119"/>
      <c r="BH718" s="118"/>
      <c r="BI718" s="118"/>
    </row>
    <row r="719" spans="4:61" ht="12.75">
      <c r="D719" s="118"/>
      <c r="K719" s="118"/>
      <c r="T719" s="119"/>
      <c r="U719" s="119"/>
      <c r="V719" s="119"/>
      <c r="W719" s="119"/>
      <c r="X719" s="119"/>
      <c r="BH719" s="118"/>
      <c r="BI719" s="118"/>
    </row>
    <row r="720" spans="4:61" ht="12.75">
      <c r="D720" s="118"/>
      <c r="K720" s="118"/>
      <c r="T720" s="119"/>
      <c r="U720" s="119"/>
      <c r="V720" s="119"/>
      <c r="W720" s="119"/>
      <c r="X720" s="119"/>
      <c r="BH720" s="118"/>
      <c r="BI720" s="118"/>
    </row>
    <row r="721" spans="4:61" ht="12.75">
      <c r="D721" s="118"/>
      <c r="K721" s="118"/>
      <c r="T721" s="119"/>
      <c r="U721" s="119"/>
      <c r="V721" s="119"/>
      <c r="W721" s="119"/>
      <c r="X721" s="119"/>
      <c r="BH721" s="118"/>
      <c r="BI721" s="118"/>
    </row>
    <row r="722" spans="4:61" ht="12.75">
      <c r="D722" s="118"/>
      <c r="K722" s="118"/>
      <c r="T722" s="119"/>
      <c r="U722" s="119"/>
      <c r="V722" s="119"/>
      <c r="W722" s="119"/>
      <c r="X722" s="119"/>
      <c r="BH722" s="118"/>
      <c r="BI722" s="118"/>
    </row>
    <row r="723" spans="4:61" ht="12.75">
      <c r="D723" s="118"/>
      <c r="K723" s="118"/>
      <c r="T723" s="119"/>
      <c r="U723" s="119"/>
      <c r="V723" s="119"/>
      <c r="W723" s="119"/>
      <c r="X723" s="119"/>
      <c r="BH723" s="118"/>
      <c r="BI723" s="118"/>
    </row>
    <row r="724" spans="4:61" ht="12.75">
      <c r="D724" s="118"/>
      <c r="K724" s="118"/>
      <c r="T724" s="119"/>
      <c r="U724" s="119"/>
      <c r="V724" s="119"/>
      <c r="W724" s="119"/>
      <c r="X724" s="119"/>
      <c r="BH724" s="118"/>
      <c r="BI724" s="118"/>
    </row>
    <row r="725" spans="4:61" ht="12.75">
      <c r="D725" s="118"/>
      <c r="K725" s="118"/>
      <c r="T725" s="119"/>
      <c r="U725" s="119"/>
      <c r="V725" s="119"/>
      <c r="W725" s="119"/>
      <c r="X725" s="119"/>
      <c r="BH725" s="118"/>
      <c r="BI725" s="118"/>
    </row>
    <row r="726" spans="4:61" ht="12.75">
      <c r="D726" s="118"/>
      <c r="K726" s="118"/>
      <c r="T726" s="119"/>
      <c r="U726" s="119"/>
      <c r="V726" s="119"/>
      <c r="W726" s="119"/>
      <c r="X726" s="119"/>
      <c r="BH726" s="118"/>
      <c r="BI726" s="118"/>
    </row>
    <row r="727" spans="4:61" ht="12.75">
      <c r="D727" s="118"/>
      <c r="K727" s="118"/>
      <c r="T727" s="119"/>
      <c r="U727" s="119"/>
      <c r="V727" s="119"/>
      <c r="W727" s="119"/>
      <c r="X727" s="119"/>
      <c r="BH727" s="118"/>
      <c r="BI727" s="118"/>
    </row>
    <row r="728" spans="4:61" ht="12.75">
      <c r="D728" s="118"/>
      <c r="K728" s="118"/>
      <c r="T728" s="119"/>
      <c r="U728" s="119"/>
      <c r="V728" s="119"/>
      <c r="W728" s="119"/>
      <c r="X728" s="119"/>
      <c r="BH728" s="118"/>
      <c r="BI728" s="118"/>
    </row>
    <row r="729" spans="4:61" ht="12.75">
      <c r="D729" s="118"/>
      <c r="K729" s="118"/>
      <c r="T729" s="119"/>
      <c r="U729" s="119"/>
      <c r="V729" s="119"/>
      <c r="W729" s="119"/>
      <c r="X729" s="119"/>
      <c r="BH729" s="118"/>
      <c r="BI729" s="118"/>
    </row>
    <row r="730" spans="4:61" ht="12.75">
      <c r="D730" s="118"/>
      <c r="K730" s="118"/>
      <c r="T730" s="119"/>
      <c r="U730" s="119"/>
      <c r="V730" s="119"/>
      <c r="W730" s="119"/>
      <c r="X730" s="119"/>
      <c r="BH730" s="118"/>
      <c r="BI730" s="118"/>
    </row>
    <row r="731" spans="4:61" ht="12.75">
      <c r="D731" s="118"/>
      <c r="K731" s="118"/>
      <c r="T731" s="119"/>
      <c r="U731" s="119"/>
      <c r="V731" s="119"/>
      <c r="W731" s="119"/>
      <c r="X731" s="119"/>
      <c r="BH731" s="118"/>
      <c r="BI731" s="118"/>
    </row>
    <row r="732" spans="4:61" ht="12.75">
      <c r="D732" s="118"/>
      <c r="K732" s="118"/>
      <c r="T732" s="119"/>
      <c r="U732" s="119"/>
      <c r="V732" s="119"/>
      <c r="W732" s="119"/>
      <c r="X732" s="119"/>
      <c r="BH732" s="118"/>
      <c r="BI732" s="118"/>
    </row>
    <row r="733" spans="4:61" ht="12.75">
      <c r="D733" s="118"/>
      <c r="K733" s="118"/>
      <c r="T733" s="119"/>
      <c r="U733" s="119"/>
      <c r="V733" s="119"/>
      <c r="W733" s="119"/>
      <c r="X733" s="119"/>
      <c r="BH733" s="118"/>
      <c r="BI733" s="118"/>
    </row>
    <row r="734" spans="4:61" ht="12.75">
      <c r="D734" s="118"/>
      <c r="K734" s="118"/>
      <c r="T734" s="119"/>
      <c r="U734" s="119"/>
      <c r="V734" s="119"/>
      <c r="W734" s="119"/>
      <c r="X734" s="119"/>
      <c r="BH734" s="118"/>
      <c r="BI734" s="118"/>
    </row>
    <row r="735" spans="4:61" ht="12.75">
      <c r="D735" s="118"/>
      <c r="K735" s="118"/>
      <c r="T735" s="119"/>
      <c r="U735" s="119"/>
      <c r="V735" s="119"/>
      <c r="W735" s="119"/>
      <c r="X735" s="119"/>
      <c r="BH735" s="118"/>
      <c r="BI735" s="118"/>
    </row>
    <row r="736" spans="4:61" ht="12.75">
      <c r="D736" s="118"/>
      <c r="K736" s="118"/>
      <c r="T736" s="119"/>
      <c r="U736" s="119"/>
      <c r="V736" s="119"/>
      <c r="W736" s="119"/>
      <c r="X736" s="119"/>
      <c r="BH736" s="118"/>
      <c r="BI736" s="118"/>
    </row>
    <row r="737" spans="4:61" ht="12.75">
      <c r="D737" s="118"/>
      <c r="K737" s="118"/>
      <c r="T737" s="119"/>
      <c r="U737" s="119"/>
      <c r="V737" s="119"/>
      <c r="W737" s="119"/>
      <c r="X737" s="119"/>
      <c r="BH737" s="118"/>
      <c r="BI737" s="118"/>
    </row>
    <row r="738" spans="4:61" ht="12.75">
      <c r="D738" s="118"/>
      <c r="K738" s="118"/>
      <c r="T738" s="119"/>
      <c r="U738" s="119"/>
      <c r="V738" s="119"/>
      <c r="W738" s="119"/>
      <c r="X738" s="119"/>
      <c r="BH738" s="118"/>
      <c r="BI738" s="118"/>
    </row>
    <row r="739" spans="4:61" ht="12.75">
      <c r="D739" s="118"/>
      <c r="K739" s="118"/>
      <c r="T739" s="119"/>
      <c r="U739" s="119"/>
      <c r="V739" s="119"/>
      <c r="W739" s="119"/>
      <c r="X739" s="119"/>
      <c r="BH739" s="118"/>
      <c r="BI739" s="118"/>
    </row>
    <row r="740" spans="4:61" ht="12.75">
      <c r="D740" s="118"/>
      <c r="K740" s="118"/>
      <c r="T740" s="119"/>
      <c r="U740" s="119"/>
      <c r="V740" s="119"/>
      <c r="W740" s="119"/>
      <c r="X740" s="119"/>
      <c r="BH740" s="118"/>
      <c r="BI740" s="118"/>
    </row>
    <row r="741" spans="4:61" ht="12.75">
      <c r="D741" s="118"/>
      <c r="K741" s="118"/>
      <c r="T741" s="119"/>
      <c r="U741" s="119"/>
      <c r="V741" s="119"/>
      <c r="W741" s="119"/>
      <c r="X741" s="119"/>
      <c r="BH741" s="118"/>
      <c r="BI741" s="118"/>
    </row>
    <row r="742" spans="4:61" ht="12.75">
      <c r="D742" s="118"/>
      <c r="K742" s="118"/>
      <c r="T742" s="119"/>
      <c r="U742" s="119"/>
      <c r="V742" s="119"/>
      <c r="W742" s="119"/>
      <c r="X742" s="119"/>
      <c r="BH742" s="118"/>
      <c r="BI742" s="118"/>
    </row>
    <row r="743" spans="4:61" ht="12.75">
      <c r="D743" s="118"/>
      <c r="K743" s="118"/>
      <c r="T743" s="119"/>
      <c r="U743" s="119"/>
      <c r="V743" s="119"/>
      <c r="W743" s="119"/>
      <c r="X743" s="119"/>
      <c r="BH743" s="118"/>
      <c r="BI743" s="118"/>
    </row>
    <row r="744" spans="4:61" ht="12.75">
      <c r="D744" s="118"/>
      <c r="K744" s="118"/>
      <c r="T744" s="119"/>
      <c r="U744" s="119"/>
      <c r="V744" s="119"/>
      <c r="W744" s="119"/>
      <c r="X744" s="119"/>
      <c r="BH744" s="118"/>
      <c r="BI744" s="118"/>
    </row>
    <row r="745" spans="4:61" ht="12.75">
      <c r="D745" s="118"/>
      <c r="K745" s="118"/>
      <c r="T745" s="119"/>
      <c r="U745" s="119"/>
      <c r="V745" s="119"/>
      <c r="W745" s="119"/>
      <c r="X745" s="119"/>
      <c r="BH745" s="118"/>
      <c r="BI745" s="118"/>
    </row>
    <row r="746" spans="4:61" ht="12.75">
      <c r="D746" s="118"/>
      <c r="K746" s="118"/>
      <c r="T746" s="119"/>
      <c r="U746" s="119"/>
      <c r="V746" s="119"/>
      <c r="W746" s="119"/>
      <c r="X746" s="119"/>
      <c r="BH746" s="118"/>
      <c r="BI746" s="118"/>
    </row>
    <row r="747" spans="4:61" ht="12.75">
      <c r="D747" s="118"/>
      <c r="K747" s="118"/>
      <c r="T747" s="119"/>
      <c r="U747" s="119"/>
      <c r="V747" s="119"/>
      <c r="W747" s="119"/>
      <c r="X747" s="119"/>
      <c r="BH747" s="118"/>
      <c r="BI747" s="118"/>
    </row>
    <row r="748" spans="4:61" ht="12.75">
      <c r="D748" s="118"/>
      <c r="K748" s="118"/>
      <c r="T748" s="119"/>
      <c r="U748" s="119"/>
      <c r="V748" s="119"/>
      <c r="W748" s="119"/>
      <c r="X748" s="119"/>
      <c r="BH748" s="118"/>
      <c r="BI748" s="118"/>
    </row>
    <row r="749" spans="4:61" ht="12.75">
      <c r="D749" s="118"/>
      <c r="K749" s="118"/>
      <c r="T749" s="119"/>
      <c r="U749" s="119"/>
      <c r="V749" s="119"/>
      <c r="W749" s="119"/>
      <c r="X749" s="119"/>
      <c r="BH749" s="118"/>
      <c r="BI749" s="118"/>
    </row>
    <row r="750" spans="4:61" ht="12.75">
      <c r="D750" s="118"/>
      <c r="K750" s="118"/>
      <c r="T750" s="119"/>
      <c r="U750" s="119"/>
      <c r="V750" s="119"/>
      <c r="W750" s="119"/>
      <c r="X750" s="119"/>
      <c r="BH750" s="118"/>
      <c r="BI750" s="118"/>
    </row>
    <row r="751" spans="4:61" ht="12.75">
      <c r="D751" s="118"/>
      <c r="K751" s="118"/>
      <c r="T751" s="119"/>
      <c r="U751" s="119"/>
      <c r="V751" s="119"/>
      <c r="W751" s="119"/>
      <c r="X751" s="119"/>
      <c r="BH751" s="118"/>
      <c r="BI751" s="118"/>
    </row>
    <row r="752" spans="4:61" ht="12.75">
      <c r="D752" s="118"/>
      <c r="K752" s="118"/>
      <c r="T752" s="119"/>
      <c r="U752" s="119"/>
      <c r="V752" s="119"/>
      <c r="W752" s="119"/>
      <c r="X752" s="119"/>
      <c r="BH752" s="118"/>
      <c r="BI752" s="118"/>
    </row>
    <row r="753" spans="4:61" ht="12.75">
      <c r="D753" s="118"/>
      <c r="K753" s="118"/>
      <c r="T753" s="119"/>
      <c r="U753" s="119"/>
      <c r="V753" s="119"/>
      <c r="W753" s="119"/>
      <c r="X753" s="119"/>
      <c r="BH753" s="118"/>
      <c r="BI753" s="118"/>
    </row>
    <row r="754" spans="4:61" ht="12.75">
      <c r="D754" s="118"/>
      <c r="K754" s="118"/>
      <c r="T754" s="119"/>
      <c r="U754" s="119"/>
      <c r="V754" s="119"/>
      <c r="W754" s="119"/>
      <c r="X754" s="119"/>
      <c r="BH754" s="118"/>
      <c r="BI754" s="118"/>
    </row>
    <row r="755" spans="4:61" ht="12.75">
      <c r="D755" s="118"/>
      <c r="K755" s="118"/>
      <c r="T755" s="119"/>
      <c r="U755" s="119"/>
      <c r="V755" s="119"/>
      <c r="W755" s="119"/>
      <c r="X755" s="119"/>
      <c r="BH755" s="118"/>
      <c r="BI755" s="118"/>
    </row>
    <row r="756" spans="4:61" ht="12.75">
      <c r="D756" s="118"/>
      <c r="K756" s="118"/>
      <c r="T756" s="119"/>
      <c r="U756" s="119"/>
      <c r="V756" s="119"/>
      <c r="W756" s="119"/>
      <c r="X756" s="119"/>
      <c r="BH756" s="118"/>
      <c r="BI756" s="118"/>
    </row>
    <row r="757" spans="4:61" ht="12.75">
      <c r="D757" s="118"/>
      <c r="K757" s="118"/>
      <c r="T757" s="119"/>
      <c r="U757" s="119"/>
      <c r="V757" s="119"/>
      <c r="W757" s="119"/>
      <c r="X757" s="119"/>
      <c r="BH757" s="118"/>
      <c r="BI757" s="118"/>
    </row>
    <row r="758" spans="4:61" ht="12.75">
      <c r="D758" s="118"/>
      <c r="K758" s="118"/>
      <c r="T758" s="119"/>
      <c r="U758" s="119"/>
      <c r="V758" s="119"/>
      <c r="W758" s="119"/>
      <c r="X758" s="119"/>
      <c r="BH758" s="118"/>
      <c r="BI758" s="118"/>
    </row>
    <row r="759" spans="4:61" ht="12.75">
      <c r="D759" s="118"/>
      <c r="K759" s="118"/>
      <c r="T759" s="119"/>
      <c r="U759" s="119"/>
      <c r="V759" s="119"/>
      <c r="W759" s="119"/>
      <c r="X759" s="119"/>
      <c r="BH759" s="118"/>
      <c r="BI759" s="118"/>
    </row>
    <row r="760" spans="4:61" ht="12.75">
      <c r="D760" s="118"/>
      <c r="K760" s="118"/>
      <c r="T760" s="119"/>
      <c r="U760" s="119"/>
      <c r="V760" s="119"/>
      <c r="W760" s="119"/>
      <c r="X760" s="119"/>
      <c r="BH760" s="118"/>
      <c r="BI760" s="118"/>
    </row>
    <row r="761" spans="4:61" ht="12.75">
      <c r="D761" s="118"/>
      <c r="K761" s="118"/>
      <c r="T761" s="119"/>
      <c r="U761" s="119"/>
      <c r="V761" s="119"/>
      <c r="W761" s="119"/>
      <c r="X761" s="119"/>
      <c r="BH761" s="118"/>
      <c r="BI761" s="118"/>
    </row>
    <row r="762" spans="4:61" ht="12.75">
      <c r="D762" s="118"/>
      <c r="K762" s="118"/>
      <c r="T762" s="119"/>
      <c r="U762" s="119"/>
      <c r="V762" s="119"/>
      <c r="W762" s="119"/>
      <c r="X762" s="119"/>
      <c r="BH762" s="118"/>
      <c r="BI762" s="118"/>
    </row>
    <row r="763" spans="4:61" ht="12.75">
      <c r="D763" s="118"/>
      <c r="K763" s="118"/>
      <c r="T763" s="119"/>
      <c r="U763" s="119"/>
      <c r="V763" s="119"/>
      <c r="W763" s="119"/>
      <c r="X763" s="119"/>
      <c r="BH763" s="118"/>
      <c r="BI763" s="118"/>
    </row>
    <row r="764" spans="4:61" ht="12.75">
      <c r="D764" s="118"/>
      <c r="K764" s="118"/>
      <c r="T764" s="119"/>
      <c r="U764" s="119"/>
      <c r="V764" s="119"/>
      <c r="W764" s="119"/>
      <c r="X764" s="119"/>
      <c r="BH764" s="118"/>
      <c r="BI764" s="118"/>
    </row>
    <row r="765" spans="4:61" ht="12.75">
      <c r="D765" s="118"/>
      <c r="K765" s="118"/>
      <c r="T765" s="119"/>
      <c r="U765" s="119"/>
      <c r="V765" s="119"/>
      <c r="W765" s="119"/>
      <c r="X765" s="119"/>
      <c r="BH765" s="118"/>
      <c r="BI765" s="118"/>
    </row>
    <row r="766" spans="4:61" ht="12.75">
      <c r="D766" s="118"/>
      <c r="K766" s="118"/>
      <c r="T766" s="119"/>
      <c r="U766" s="119"/>
      <c r="V766" s="119"/>
      <c r="W766" s="119"/>
      <c r="X766" s="119"/>
      <c r="BH766" s="118"/>
      <c r="BI766" s="118"/>
    </row>
    <row r="767" spans="4:61" ht="12.75">
      <c r="D767" s="118"/>
      <c r="K767" s="118"/>
      <c r="T767" s="119"/>
      <c r="U767" s="119"/>
      <c r="V767" s="119"/>
      <c r="W767" s="119"/>
      <c r="X767" s="119"/>
      <c r="BH767" s="118"/>
      <c r="BI767" s="118"/>
    </row>
    <row r="768" spans="4:61" ht="12.75">
      <c r="D768" s="118"/>
      <c r="K768" s="118"/>
      <c r="T768" s="119"/>
      <c r="U768" s="119"/>
      <c r="V768" s="119"/>
      <c r="W768" s="119"/>
      <c r="X768" s="119"/>
      <c r="BH768" s="118"/>
      <c r="BI768" s="118"/>
    </row>
    <row r="769" spans="4:61" ht="12.75">
      <c r="D769" s="118"/>
      <c r="K769" s="118"/>
      <c r="T769" s="119"/>
      <c r="U769" s="119"/>
      <c r="V769" s="119"/>
      <c r="W769" s="119"/>
      <c r="X769" s="119"/>
      <c r="BH769" s="118"/>
      <c r="BI769" s="118"/>
    </row>
    <row r="770" spans="4:61" ht="12.75">
      <c r="D770" s="118"/>
      <c r="K770" s="118"/>
      <c r="T770" s="119"/>
      <c r="U770" s="119"/>
      <c r="V770" s="119"/>
      <c r="W770" s="119"/>
      <c r="X770" s="119"/>
      <c r="BH770" s="118"/>
      <c r="BI770" s="118"/>
    </row>
    <row r="771" spans="4:61" ht="12.75">
      <c r="D771" s="118"/>
      <c r="K771" s="118"/>
      <c r="T771" s="119"/>
      <c r="U771" s="119"/>
      <c r="V771" s="119"/>
      <c r="W771" s="119"/>
      <c r="X771" s="119"/>
      <c r="BH771" s="118"/>
      <c r="BI771" s="118"/>
    </row>
    <row r="772" spans="4:61" ht="12.75">
      <c r="D772" s="118"/>
      <c r="K772" s="118"/>
      <c r="T772" s="119"/>
      <c r="U772" s="119"/>
      <c r="V772" s="119"/>
      <c r="W772" s="119"/>
      <c r="X772" s="119"/>
      <c r="BH772" s="118"/>
      <c r="BI772" s="118"/>
    </row>
    <row r="773" spans="4:61" ht="12.75">
      <c r="D773" s="118"/>
      <c r="K773" s="118"/>
      <c r="T773" s="119"/>
      <c r="U773" s="119"/>
      <c r="V773" s="119"/>
      <c r="W773" s="119"/>
      <c r="X773" s="119"/>
      <c r="BH773" s="118"/>
      <c r="BI773" s="118"/>
    </row>
    <row r="774" spans="4:61" ht="12.75">
      <c r="D774" s="118"/>
      <c r="K774" s="118"/>
      <c r="T774" s="119"/>
      <c r="U774" s="119"/>
      <c r="V774" s="119"/>
      <c r="W774" s="119"/>
      <c r="X774" s="119"/>
      <c r="BH774" s="118"/>
      <c r="BI774" s="118"/>
    </row>
    <row r="775" spans="4:61" ht="12.75">
      <c r="D775" s="118"/>
      <c r="K775" s="118"/>
      <c r="T775" s="119"/>
      <c r="U775" s="119"/>
      <c r="V775" s="119"/>
      <c r="W775" s="119"/>
      <c r="X775" s="119"/>
      <c r="BH775" s="118"/>
      <c r="BI775" s="118"/>
    </row>
    <row r="776" spans="4:61" ht="12.75">
      <c r="D776" s="118"/>
      <c r="K776" s="118"/>
      <c r="T776" s="119"/>
      <c r="U776" s="119"/>
      <c r="V776" s="119"/>
      <c r="W776" s="119"/>
      <c r="X776" s="119"/>
      <c r="BH776" s="118"/>
      <c r="BI776" s="118"/>
    </row>
    <row r="777" spans="4:61" ht="12.75">
      <c r="D777" s="118"/>
      <c r="K777" s="118"/>
      <c r="T777" s="119"/>
      <c r="U777" s="119"/>
      <c r="V777" s="119"/>
      <c r="W777" s="119"/>
      <c r="X777" s="119"/>
      <c r="BH777" s="118"/>
      <c r="BI777" s="118"/>
    </row>
    <row r="778" spans="4:61" ht="12.75">
      <c r="D778" s="118"/>
      <c r="K778" s="118"/>
      <c r="T778" s="119"/>
      <c r="U778" s="119"/>
      <c r="V778" s="119"/>
      <c r="W778" s="119"/>
      <c r="X778" s="119"/>
      <c r="BH778" s="118"/>
      <c r="BI778" s="118"/>
    </row>
    <row r="779" spans="4:61" ht="12.75">
      <c r="D779" s="118"/>
      <c r="K779" s="118"/>
      <c r="T779" s="119"/>
      <c r="U779" s="119"/>
      <c r="V779" s="119"/>
      <c r="W779" s="119"/>
      <c r="X779" s="119"/>
      <c r="BH779" s="118"/>
      <c r="BI779" s="118"/>
    </row>
    <row r="780" spans="4:61" ht="12.75">
      <c r="D780" s="118"/>
      <c r="K780" s="118"/>
      <c r="T780" s="119"/>
      <c r="U780" s="119"/>
      <c r="V780" s="119"/>
      <c r="W780" s="119"/>
      <c r="X780" s="119"/>
      <c r="BH780" s="118"/>
      <c r="BI780" s="118"/>
    </row>
    <row r="781" spans="4:61" ht="12.75">
      <c r="D781" s="118"/>
      <c r="K781" s="118"/>
      <c r="T781" s="119"/>
      <c r="U781" s="119"/>
      <c r="V781" s="119"/>
      <c r="W781" s="119"/>
      <c r="X781" s="119"/>
      <c r="BH781" s="118"/>
      <c r="BI781" s="118"/>
    </row>
    <row r="782" spans="4:61" ht="12.75">
      <c r="D782" s="118"/>
      <c r="K782" s="118"/>
      <c r="T782" s="119"/>
      <c r="U782" s="119"/>
      <c r="V782" s="119"/>
      <c r="W782" s="119"/>
      <c r="X782" s="119"/>
      <c r="BH782" s="118"/>
      <c r="BI782" s="118"/>
    </row>
    <row r="783" spans="4:61" ht="12.75">
      <c r="D783" s="118"/>
      <c r="K783" s="118"/>
      <c r="T783" s="119"/>
      <c r="U783" s="119"/>
      <c r="V783" s="119"/>
      <c r="W783" s="119"/>
      <c r="X783" s="119"/>
      <c r="BH783" s="118"/>
      <c r="BI783" s="118"/>
    </row>
    <row r="784" spans="4:61" ht="12.75">
      <c r="D784" s="118"/>
      <c r="K784" s="118"/>
      <c r="T784" s="119"/>
      <c r="U784" s="119"/>
      <c r="V784" s="119"/>
      <c r="W784" s="119"/>
      <c r="X784" s="119"/>
      <c r="BH784" s="118"/>
      <c r="BI784" s="118"/>
    </row>
    <row r="785" spans="4:61" ht="12.75">
      <c r="D785" s="118"/>
      <c r="K785" s="118"/>
      <c r="T785" s="119"/>
      <c r="U785" s="119"/>
      <c r="V785" s="119"/>
      <c r="W785" s="119"/>
      <c r="X785" s="119"/>
      <c r="BH785" s="118"/>
      <c r="BI785" s="118"/>
    </row>
    <row r="786" spans="4:61" ht="12.75">
      <c r="D786" s="118"/>
      <c r="K786" s="118"/>
      <c r="T786" s="119"/>
      <c r="U786" s="119"/>
      <c r="V786" s="119"/>
      <c r="W786" s="119"/>
      <c r="X786" s="119"/>
      <c r="BH786" s="118"/>
      <c r="BI786" s="118"/>
    </row>
    <row r="787" spans="4:61" ht="12.75">
      <c r="D787" s="118"/>
      <c r="K787" s="118"/>
      <c r="T787" s="119"/>
      <c r="U787" s="119"/>
      <c r="V787" s="119"/>
      <c r="W787" s="119"/>
      <c r="X787" s="119"/>
      <c r="BH787" s="118"/>
      <c r="BI787" s="118"/>
    </row>
    <row r="788" spans="4:61" ht="12.75">
      <c r="D788" s="118"/>
      <c r="K788" s="118"/>
      <c r="T788" s="119"/>
      <c r="U788" s="119"/>
      <c r="V788" s="119"/>
      <c r="W788" s="119"/>
      <c r="X788" s="119"/>
      <c r="BH788" s="118"/>
      <c r="BI788" s="118"/>
    </row>
    <row r="789" spans="4:61" ht="12.75">
      <c r="D789" s="118"/>
      <c r="K789" s="118"/>
      <c r="T789" s="119"/>
      <c r="U789" s="119"/>
      <c r="V789" s="119"/>
      <c r="W789" s="119"/>
      <c r="X789" s="119"/>
      <c r="BH789" s="118"/>
      <c r="BI789" s="118"/>
    </row>
    <row r="790" spans="4:61" ht="12.75">
      <c r="D790" s="118"/>
      <c r="K790" s="118"/>
      <c r="T790" s="119"/>
      <c r="U790" s="119"/>
      <c r="V790" s="119"/>
      <c r="W790" s="119"/>
      <c r="X790" s="119"/>
      <c r="BH790" s="118"/>
      <c r="BI790" s="118"/>
    </row>
    <row r="791" spans="4:61" ht="12.75">
      <c r="D791" s="118"/>
      <c r="K791" s="118"/>
      <c r="T791" s="119"/>
      <c r="U791" s="119"/>
      <c r="V791" s="119"/>
      <c r="W791" s="119"/>
      <c r="X791" s="119"/>
      <c r="BH791" s="118"/>
      <c r="BI791" s="118"/>
    </row>
    <row r="792" spans="4:61" ht="12.75">
      <c r="D792" s="118"/>
      <c r="K792" s="118"/>
      <c r="T792" s="119"/>
      <c r="U792" s="119"/>
      <c r="V792" s="119"/>
      <c r="W792" s="119"/>
      <c r="X792" s="119"/>
      <c r="BH792" s="118"/>
      <c r="BI792" s="118"/>
    </row>
    <row r="793" spans="4:61" ht="12.75">
      <c r="D793" s="118"/>
      <c r="K793" s="118"/>
      <c r="T793" s="119"/>
      <c r="U793" s="119"/>
      <c r="V793" s="119"/>
      <c r="W793" s="119"/>
      <c r="X793" s="119"/>
      <c r="BH793" s="118"/>
      <c r="BI793" s="118"/>
    </row>
    <row r="794" spans="4:61" ht="12.75">
      <c r="D794" s="118"/>
      <c r="K794" s="118"/>
      <c r="T794" s="119"/>
      <c r="U794" s="119"/>
      <c r="V794" s="119"/>
      <c r="W794" s="119"/>
      <c r="X794" s="119"/>
      <c r="BH794" s="118"/>
      <c r="BI794" s="118"/>
    </row>
    <row r="795" spans="4:61" ht="12.75">
      <c r="D795" s="118"/>
      <c r="K795" s="118"/>
      <c r="T795" s="119"/>
      <c r="U795" s="119"/>
      <c r="V795" s="119"/>
      <c r="W795" s="119"/>
      <c r="X795" s="119"/>
      <c r="BH795" s="118"/>
      <c r="BI795" s="118"/>
    </row>
    <row r="796" spans="4:61" ht="12.75">
      <c r="D796" s="118"/>
      <c r="K796" s="118"/>
      <c r="T796" s="119"/>
      <c r="U796" s="119"/>
      <c r="V796" s="119"/>
      <c r="W796" s="119"/>
      <c r="X796" s="119"/>
      <c r="BH796" s="118"/>
      <c r="BI796" s="118"/>
    </row>
    <row r="797" spans="4:61" ht="12.75">
      <c r="D797" s="118"/>
      <c r="K797" s="118"/>
      <c r="T797" s="119"/>
      <c r="U797" s="119"/>
      <c r="V797" s="119"/>
      <c r="W797" s="119"/>
      <c r="X797" s="119"/>
      <c r="BH797" s="118"/>
      <c r="BI797" s="118"/>
    </row>
    <row r="798" spans="4:61" ht="12.75">
      <c r="D798" s="118"/>
      <c r="K798" s="118"/>
      <c r="T798" s="119"/>
      <c r="U798" s="119"/>
      <c r="V798" s="119"/>
      <c r="W798" s="119"/>
      <c r="X798" s="119"/>
      <c r="BH798" s="118"/>
      <c r="BI798" s="118"/>
    </row>
    <row r="799" spans="4:61" ht="12.75">
      <c r="D799" s="118"/>
      <c r="K799" s="118"/>
      <c r="T799" s="119"/>
      <c r="U799" s="119"/>
      <c r="V799" s="119"/>
      <c r="W799" s="119"/>
      <c r="X799" s="119"/>
      <c r="BH799" s="118"/>
      <c r="BI799" s="118"/>
    </row>
    <row r="800" spans="4:61" ht="12.75">
      <c r="D800" s="118"/>
      <c r="K800" s="118"/>
      <c r="T800" s="119"/>
      <c r="U800" s="119"/>
      <c r="V800" s="119"/>
      <c r="W800" s="119"/>
      <c r="X800" s="119"/>
      <c r="BH800" s="118"/>
      <c r="BI800" s="118"/>
    </row>
    <row r="801" spans="4:61" ht="12.75">
      <c r="D801" s="118"/>
      <c r="K801" s="118"/>
      <c r="T801" s="119"/>
      <c r="U801" s="119"/>
      <c r="V801" s="119"/>
      <c r="W801" s="119"/>
      <c r="X801" s="119"/>
      <c r="BH801" s="118"/>
      <c r="BI801" s="118"/>
    </row>
    <row r="802" spans="4:61" ht="12.75">
      <c r="D802" s="118"/>
      <c r="K802" s="118"/>
      <c r="T802" s="119"/>
      <c r="U802" s="119"/>
      <c r="V802" s="119"/>
      <c r="W802" s="119"/>
      <c r="X802" s="119"/>
      <c r="BH802" s="118"/>
      <c r="BI802" s="118"/>
    </row>
    <row r="803" spans="4:61" ht="12.75">
      <c r="D803" s="118"/>
      <c r="K803" s="118"/>
      <c r="T803" s="119"/>
      <c r="U803" s="119"/>
      <c r="V803" s="119"/>
      <c r="W803" s="119"/>
      <c r="X803" s="119"/>
      <c r="BH803" s="118"/>
      <c r="BI803" s="118"/>
    </row>
    <row r="804" spans="4:61" ht="12.75">
      <c r="D804" s="118"/>
      <c r="K804" s="118"/>
      <c r="T804" s="119"/>
      <c r="U804" s="119"/>
      <c r="V804" s="119"/>
      <c r="W804" s="119"/>
      <c r="X804" s="119"/>
      <c r="BH804" s="118"/>
      <c r="BI804" s="118"/>
    </row>
    <row r="805" spans="4:61" ht="12.75">
      <c r="D805" s="118"/>
      <c r="K805" s="118"/>
      <c r="T805" s="119"/>
      <c r="U805" s="119"/>
      <c r="V805" s="119"/>
      <c r="W805" s="119"/>
      <c r="X805" s="119"/>
      <c r="BH805" s="118"/>
      <c r="BI805" s="118"/>
    </row>
    <row r="806" spans="4:61" ht="12.75">
      <c r="D806" s="118"/>
      <c r="K806" s="118"/>
      <c r="T806" s="119"/>
      <c r="U806" s="119"/>
      <c r="V806" s="119"/>
      <c r="W806" s="119"/>
      <c r="X806" s="119"/>
      <c r="BH806" s="118"/>
      <c r="BI806" s="118"/>
    </row>
    <row r="807" spans="4:61" ht="12.75">
      <c r="D807" s="118"/>
      <c r="K807" s="118"/>
      <c r="T807" s="119"/>
      <c r="U807" s="119"/>
      <c r="V807" s="119"/>
      <c r="W807" s="119"/>
      <c r="X807" s="119"/>
      <c r="BH807" s="118"/>
      <c r="BI807" s="118"/>
    </row>
    <row r="808" spans="4:61" ht="12.75">
      <c r="D808" s="118"/>
      <c r="K808" s="118"/>
      <c r="T808" s="119"/>
      <c r="U808" s="119"/>
      <c r="V808" s="119"/>
      <c r="W808" s="119"/>
      <c r="X808" s="119"/>
      <c r="BH808" s="118"/>
      <c r="BI808" s="118"/>
    </row>
    <row r="809" spans="4:61" ht="12.75">
      <c r="D809" s="118"/>
      <c r="K809" s="118"/>
      <c r="T809" s="119"/>
      <c r="U809" s="119"/>
      <c r="V809" s="119"/>
      <c r="W809" s="119"/>
      <c r="X809" s="119"/>
      <c r="BH809" s="118"/>
      <c r="BI809" s="118"/>
    </row>
    <row r="810" spans="4:61" ht="12.75">
      <c r="D810" s="118"/>
      <c r="K810" s="118"/>
      <c r="T810" s="119"/>
      <c r="U810" s="119"/>
      <c r="V810" s="119"/>
      <c r="W810" s="119"/>
      <c r="X810" s="119"/>
      <c r="BH810" s="118"/>
      <c r="BI810" s="118"/>
    </row>
    <row r="811" spans="4:61" ht="12.75">
      <c r="D811" s="118"/>
      <c r="K811" s="118"/>
      <c r="T811" s="119"/>
      <c r="U811" s="119"/>
      <c r="V811" s="119"/>
      <c r="W811" s="119"/>
      <c r="X811" s="119"/>
      <c r="BH811" s="118"/>
      <c r="BI811" s="118"/>
    </row>
    <row r="812" spans="4:61" ht="12.75">
      <c r="D812" s="118"/>
      <c r="K812" s="118"/>
      <c r="T812" s="119"/>
      <c r="U812" s="119"/>
      <c r="V812" s="119"/>
      <c r="W812" s="119"/>
      <c r="X812" s="119"/>
      <c r="BH812" s="118"/>
      <c r="BI812" s="118"/>
    </row>
    <row r="813" spans="4:61" ht="12.75">
      <c r="D813" s="118"/>
      <c r="K813" s="118"/>
      <c r="T813" s="119"/>
      <c r="U813" s="119"/>
      <c r="V813" s="119"/>
      <c r="W813" s="119"/>
      <c r="X813" s="119"/>
      <c r="BH813" s="118"/>
      <c r="BI813" s="118"/>
    </row>
    <row r="814" spans="4:61" ht="12.75">
      <c r="D814" s="118"/>
      <c r="K814" s="118"/>
      <c r="T814" s="119"/>
      <c r="U814" s="119"/>
      <c r="V814" s="119"/>
      <c r="W814" s="119"/>
      <c r="X814" s="119"/>
      <c r="BH814" s="118"/>
      <c r="BI814" s="118"/>
    </row>
    <row r="815" spans="4:61" ht="12.75">
      <c r="D815" s="118"/>
      <c r="K815" s="118"/>
      <c r="T815" s="119"/>
      <c r="U815" s="119"/>
      <c r="V815" s="119"/>
      <c r="W815" s="119"/>
      <c r="X815" s="119"/>
      <c r="BH815" s="118"/>
      <c r="BI815" s="118"/>
    </row>
    <row r="816" spans="4:61" ht="12.75">
      <c r="D816" s="118"/>
      <c r="K816" s="118"/>
      <c r="T816" s="119"/>
      <c r="U816" s="119"/>
      <c r="V816" s="119"/>
      <c r="W816" s="119"/>
      <c r="X816" s="119"/>
      <c r="BH816" s="118"/>
      <c r="BI816" s="118"/>
    </row>
    <row r="817" spans="4:61" ht="12.75">
      <c r="D817" s="118"/>
      <c r="K817" s="118"/>
      <c r="T817" s="119"/>
      <c r="U817" s="119"/>
      <c r="V817" s="119"/>
      <c r="W817" s="119"/>
      <c r="X817" s="119"/>
      <c r="BH817" s="118"/>
      <c r="BI817" s="118"/>
    </row>
    <row r="818" spans="4:61" ht="12.75">
      <c r="D818" s="118"/>
      <c r="K818" s="118"/>
      <c r="T818" s="119"/>
      <c r="U818" s="119"/>
      <c r="V818" s="119"/>
      <c r="W818" s="119"/>
      <c r="X818" s="119"/>
      <c r="BH818" s="118"/>
      <c r="BI818" s="118"/>
    </row>
    <row r="819" spans="4:61" ht="12.75">
      <c r="D819" s="118"/>
      <c r="K819" s="118"/>
      <c r="T819" s="119"/>
      <c r="U819" s="119"/>
      <c r="V819" s="119"/>
      <c r="W819" s="119"/>
      <c r="X819" s="119"/>
      <c r="BH819" s="118"/>
      <c r="BI819" s="118"/>
    </row>
    <row r="820" spans="4:61" ht="12.75">
      <c r="D820" s="118"/>
      <c r="K820" s="118"/>
      <c r="T820" s="119"/>
      <c r="U820" s="119"/>
      <c r="V820" s="119"/>
      <c r="W820" s="119"/>
      <c r="X820" s="119"/>
      <c r="BH820" s="118"/>
      <c r="BI820" s="118"/>
    </row>
    <row r="821" spans="4:61" ht="12.75">
      <c r="D821" s="118"/>
      <c r="K821" s="118"/>
      <c r="T821" s="119"/>
      <c r="U821" s="119"/>
      <c r="V821" s="119"/>
      <c r="W821" s="119"/>
      <c r="X821" s="119"/>
      <c r="BH821" s="118"/>
      <c r="BI821" s="118"/>
    </row>
    <row r="822" spans="4:61" ht="12.75">
      <c r="D822" s="118"/>
      <c r="K822" s="118"/>
      <c r="T822" s="119"/>
      <c r="U822" s="119"/>
      <c r="V822" s="119"/>
      <c r="W822" s="119"/>
      <c r="X822" s="119"/>
      <c r="BH822" s="118"/>
      <c r="BI822" s="118"/>
    </row>
    <row r="823" spans="4:61" ht="12.75">
      <c r="D823" s="118"/>
      <c r="K823" s="118"/>
      <c r="T823" s="119"/>
      <c r="U823" s="119"/>
      <c r="V823" s="119"/>
      <c r="W823" s="119"/>
      <c r="X823" s="119"/>
      <c r="BH823" s="118"/>
      <c r="BI823" s="118"/>
    </row>
    <row r="824" spans="4:61" ht="12.75">
      <c r="D824" s="118"/>
      <c r="K824" s="118"/>
      <c r="T824" s="119"/>
      <c r="U824" s="119"/>
      <c r="V824" s="119"/>
      <c r="W824" s="119"/>
      <c r="X824" s="119"/>
      <c r="BH824" s="118"/>
      <c r="BI824" s="118"/>
    </row>
    <row r="825" spans="4:61" ht="12.75">
      <c r="D825" s="118"/>
      <c r="K825" s="118"/>
      <c r="T825" s="119"/>
      <c r="U825" s="119"/>
      <c r="V825" s="119"/>
      <c r="W825" s="119"/>
      <c r="X825" s="119"/>
      <c r="BH825" s="118"/>
      <c r="BI825" s="118"/>
    </row>
    <row r="826" spans="4:61" ht="12.75">
      <c r="D826" s="118"/>
      <c r="K826" s="118"/>
      <c r="T826" s="119"/>
      <c r="U826" s="119"/>
      <c r="V826" s="119"/>
      <c r="W826" s="119"/>
      <c r="X826" s="119"/>
      <c r="BH826" s="118"/>
      <c r="BI826" s="118"/>
    </row>
    <row r="827" spans="4:61" ht="12.75">
      <c r="D827" s="118"/>
      <c r="K827" s="118"/>
      <c r="T827" s="119"/>
      <c r="U827" s="119"/>
      <c r="V827" s="119"/>
      <c r="W827" s="119"/>
      <c r="X827" s="119"/>
      <c r="BH827" s="118"/>
      <c r="BI827" s="118"/>
    </row>
    <row r="828" spans="4:61" ht="12.75">
      <c r="D828" s="118"/>
      <c r="K828" s="118"/>
      <c r="T828" s="119"/>
      <c r="U828" s="119"/>
      <c r="V828" s="119"/>
      <c r="W828" s="119"/>
      <c r="X828" s="119"/>
      <c r="BH828" s="118"/>
      <c r="BI828" s="118"/>
    </row>
    <row r="829" spans="4:61" ht="12.75">
      <c r="D829" s="118"/>
      <c r="K829" s="118"/>
      <c r="T829" s="119"/>
      <c r="U829" s="119"/>
      <c r="V829" s="119"/>
      <c r="W829" s="119"/>
      <c r="X829" s="119"/>
      <c r="BH829" s="118"/>
      <c r="BI829" s="118"/>
    </row>
    <row r="830" spans="4:61" ht="12.75">
      <c r="D830" s="118"/>
      <c r="K830" s="118"/>
      <c r="T830" s="119"/>
      <c r="U830" s="119"/>
      <c r="V830" s="119"/>
      <c r="W830" s="119"/>
      <c r="X830" s="119"/>
      <c r="BH830" s="118"/>
      <c r="BI830" s="118"/>
    </row>
    <row r="831" spans="4:61" ht="12.75">
      <c r="D831" s="118"/>
      <c r="K831" s="118"/>
      <c r="T831" s="119"/>
      <c r="U831" s="119"/>
      <c r="V831" s="119"/>
      <c r="W831" s="119"/>
      <c r="X831" s="119"/>
      <c r="BH831" s="118"/>
      <c r="BI831" s="118"/>
    </row>
    <row r="832" spans="4:61" ht="12.75">
      <c r="D832" s="118"/>
      <c r="K832" s="118"/>
      <c r="T832" s="119"/>
      <c r="U832" s="119"/>
      <c r="V832" s="119"/>
      <c r="W832" s="119"/>
      <c r="X832" s="119"/>
      <c r="BH832" s="118"/>
      <c r="BI832" s="118"/>
    </row>
    <row r="833" spans="4:61" ht="12.75">
      <c r="D833" s="118"/>
      <c r="K833" s="118"/>
      <c r="T833" s="119"/>
      <c r="U833" s="119"/>
      <c r="V833" s="119"/>
      <c r="W833" s="119"/>
      <c r="X833" s="119"/>
      <c r="BH833" s="118"/>
      <c r="BI833" s="118"/>
    </row>
    <row r="834" spans="4:61" ht="12.75">
      <c r="D834" s="118"/>
      <c r="K834" s="118"/>
      <c r="T834" s="119"/>
      <c r="U834" s="119"/>
      <c r="V834" s="119"/>
      <c r="W834" s="119"/>
      <c r="X834" s="119"/>
      <c r="BH834" s="118"/>
      <c r="BI834" s="118"/>
    </row>
    <row r="835" spans="4:61" ht="12.75">
      <c r="D835" s="118"/>
      <c r="K835" s="118"/>
      <c r="T835" s="119"/>
      <c r="U835" s="119"/>
      <c r="V835" s="119"/>
      <c r="W835" s="119"/>
      <c r="X835" s="119"/>
      <c r="BH835" s="118"/>
      <c r="BI835" s="118"/>
    </row>
    <row r="836" spans="4:61" ht="12.75">
      <c r="D836" s="118"/>
      <c r="K836" s="118"/>
      <c r="T836" s="119"/>
      <c r="U836" s="119"/>
      <c r="V836" s="119"/>
      <c r="W836" s="119"/>
      <c r="X836" s="119"/>
      <c r="BH836" s="118"/>
      <c r="BI836" s="118"/>
    </row>
    <row r="837" spans="4:61" ht="12.75">
      <c r="D837" s="118"/>
      <c r="K837" s="118"/>
      <c r="T837" s="119"/>
      <c r="U837" s="119"/>
      <c r="V837" s="119"/>
      <c r="W837" s="119"/>
      <c r="X837" s="119"/>
      <c r="BH837" s="118"/>
      <c r="BI837" s="118"/>
    </row>
    <row r="838" spans="4:61" ht="12.75">
      <c r="D838" s="118"/>
      <c r="K838" s="118"/>
      <c r="T838" s="119"/>
      <c r="U838" s="119"/>
      <c r="V838" s="119"/>
      <c r="W838" s="119"/>
      <c r="X838" s="119"/>
      <c r="BH838" s="118"/>
      <c r="BI838" s="118"/>
    </row>
    <row r="839" spans="4:61" ht="12.75">
      <c r="D839" s="118"/>
      <c r="K839" s="118"/>
      <c r="T839" s="119"/>
      <c r="U839" s="119"/>
      <c r="V839" s="119"/>
      <c r="W839" s="119"/>
      <c r="X839" s="119"/>
      <c r="BH839" s="118"/>
      <c r="BI839" s="118"/>
    </row>
    <row r="840" spans="4:61" ht="12.75">
      <c r="D840" s="118"/>
      <c r="K840" s="118"/>
      <c r="T840" s="119"/>
      <c r="U840" s="119"/>
      <c r="V840" s="119"/>
      <c r="W840" s="119"/>
      <c r="X840" s="119"/>
      <c r="BH840" s="118"/>
      <c r="BI840" s="118"/>
    </row>
    <row r="841" spans="4:61" ht="12.75">
      <c r="D841" s="118"/>
      <c r="K841" s="118"/>
      <c r="T841" s="119"/>
      <c r="U841" s="119"/>
      <c r="V841" s="119"/>
      <c r="W841" s="119"/>
      <c r="X841" s="119"/>
      <c r="BH841" s="118"/>
      <c r="BI841" s="118"/>
    </row>
    <row r="842" spans="4:61" ht="12.75">
      <c r="D842" s="118"/>
      <c r="K842" s="118"/>
      <c r="T842" s="119"/>
      <c r="U842" s="119"/>
      <c r="V842" s="119"/>
      <c r="W842" s="119"/>
      <c r="X842" s="119"/>
      <c r="BH842" s="118"/>
      <c r="BI842" s="118"/>
    </row>
    <row r="843" spans="4:61" ht="12.75">
      <c r="D843" s="118"/>
      <c r="K843" s="118"/>
      <c r="T843" s="119"/>
      <c r="U843" s="119"/>
      <c r="V843" s="119"/>
      <c r="W843" s="119"/>
      <c r="X843" s="119"/>
      <c r="BH843" s="118"/>
      <c r="BI843" s="118"/>
    </row>
    <row r="844" spans="4:61" ht="12.75">
      <c r="D844" s="118"/>
      <c r="K844" s="118"/>
      <c r="T844" s="119"/>
      <c r="U844" s="119"/>
      <c r="V844" s="119"/>
      <c r="W844" s="119"/>
      <c r="X844" s="119"/>
      <c r="BH844" s="118"/>
      <c r="BI844" s="118"/>
    </row>
    <row r="845" spans="4:61" ht="12.75">
      <c r="D845" s="118"/>
      <c r="K845" s="118"/>
      <c r="T845" s="119"/>
      <c r="U845" s="119"/>
      <c r="V845" s="119"/>
      <c r="W845" s="119"/>
      <c r="X845" s="119"/>
      <c r="BH845" s="118"/>
      <c r="BI845" s="118"/>
    </row>
    <row r="846" spans="4:61" ht="12.75">
      <c r="D846" s="118"/>
      <c r="K846" s="118"/>
      <c r="T846" s="119"/>
      <c r="U846" s="119"/>
      <c r="V846" s="119"/>
      <c r="W846" s="119"/>
      <c r="X846" s="119"/>
      <c r="BH846" s="118"/>
      <c r="BI846" s="118"/>
    </row>
    <row r="847" spans="4:61" ht="12.75">
      <c r="D847" s="118"/>
      <c r="K847" s="118"/>
      <c r="T847" s="119"/>
      <c r="U847" s="119"/>
      <c r="V847" s="119"/>
      <c r="W847" s="119"/>
      <c r="X847" s="119"/>
      <c r="BH847" s="118"/>
      <c r="BI847" s="118"/>
    </row>
    <row r="848" spans="4:61" ht="12.75">
      <c r="D848" s="118"/>
      <c r="K848" s="118"/>
      <c r="T848" s="119"/>
      <c r="U848" s="119"/>
      <c r="V848" s="119"/>
      <c r="W848" s="119"/>
      <c r="X848" s="119"/>
      <c r="BH848" s="118"/>
      <c r="BI848" s="118"/>
    </row>
    <row r="849" spans="4:61" ht="12.75">
      <c r="D849" s="118"/>
      <c r="K849" s="118"/>
      <c r="T849" s="119"/>
      <c r="U849" s="119"/>
      <c r="V849" s="119"/>
      <c r="W849" s="119"/>
      <c r="X849" s="119"/>
      <c r="BH849" s="118"/>
      <c r="BI849" s="118"/>
    </row>
    <row r="850" spans="4:61" ht="12.75">
      <c r="D850" s="118"/>
      <c r="K850" s="118"/>
      <c r="T850" s="119"/>
      <c r="U850" s="119"/>
      <c r="V850" s="119"/>
      <c r="W850" s="119"/>
      <c r="X850" s="119"/>
      <c r="BH850" s="118"/>
      <c r="BI850" s="118"/>
    </row>
    <row r="851" spans="4:61" ht="12.75">
      <c r="D851" s="118"/>
      <c r="K851" s="118"/>
      <c r="T851" s="119"/>
      <c r="U851" s="119"/>
      <c r="V851" s="119"/>
      <c r="W851" s="119"/>
      <c r="X851" s="119"/>
      <c r="BH851" s="118"/>
      <c r="BI851" s="118"/>
    </row>
    <row r="852" spans="4:61" ht="12.75">
      <c r="D852" s="118"/>
      <c r="K852" s="118"/>
      <c r="T852" s="119"/>
      <c r="U852" s="119"/>
      <c r="V852" s="119"/>
      <c r="W852" s="119"/>
      <c r="X852" s="119"/>
      <c r="BH852" s="118"/>
      <c r="BI852" s="118"/>
    </row>
    <row r="853" spans="4:61" ht="12.75">
      <c r="D853" s="118"/>
      <c r="K853" s="118"/>
      <c r="T853" s="119"/>
      <c r="U853" s="119"/>
      <c r="V853" s="119"/>
      <c r="W853" s="119"/>
      <c r="X853" s="119"/>
      <c r="BH853" s="118"/>
      <c r="BI853" s="118"/>
    </row>
    <row r="854" spans="4:61" ht="12.75">
      <c r="D854" s="118"/>
      <c r="K854" s="118"/>
      <c r="T854" s="119"/>
      <c r="U854" s="119"/>
      <c r="V854" s="119"/>
      <c r="W854" s="119"/>
      <c r="X854" s="119"/>
      <c r="BH854" s="118"/>
      <c r="BI854" s="118"/>
    </row>
    <row r="855" spans="4:61" ht="12.75">
      <c r="D855" s="118"/>
      <c r="K855" s="118"/>
      <c r="T855" s="119"/>
      <c r="U855" s="119"/>
      <c r="V855" s="119"/>
      <c r="W855" s="119"/>
      <c r="X855" s="119"/>
      <c r="BH855" s="118"/>
      <c r="BI855" s="118"/>
    </row>
    <row r="856" spans="4:61" ht="12.75">
      <c r="D856" s="118"/>
      <c r="K856" s="118"/>
      <c r="T856" s="119"/>
      <c r="U856" s="119"/>
      <c r="V856" s="119"/>
      <c r="W856" s="119"/>
      <c r="X856" s="119"/>
      <c r="BH856" s="118"/>
      <c r="BI856" s="118"/>
    </row>
    <row r="857" spans="4:61" ht="12.75">
      <c r="D857" s="118"/>
      <c r="K857" s="118"/>
      <c r="T857" s="119"/>
      <c r="U857" s="119"/>
      <c r="V857" s="119"/>
      <c r="W857" s="119"/>
      <c r="X857" s="119"/>
      <c r="BH857" s="118"/>
      <c r="BI857" s="118"/>
    </row>
    <row r="858" spans="4:61" ht="12.75">
      <c r="D858" s="118"/>
      <c r="K858" s="118"/>
      <c r="T858" s="119"/>
      <c r="U858" s="119"/>
      <c r="V858" s="119"/>
      <c r="W858" s="119"/>
      <c r="X858" s="119"/>
      <c r="BH858" s="118"/>
      <c r="BI858" s="118"/>
    </row>
    <row r="859" spans="4:61" ht="12.75">
      <c r="D859" s="118"/>
      <c r="K859" s="118"/>
      <c r="T859" s="119"/>
      <c r="U859" s="119"/>
      <c r="V859" s="119"/>
      <c r="W859" s="119"/>
      <c r="X859" s="119"/>
      <c r="BH859" s="118"/>
      <c r="BI859" s="118"/>
    </row>
    <row r="860" spans="4:61" ht="12.75">
      <c r="D860" s="118"/>
      <c r="K860" s="118"/>
      <c r="T860" s="119"/>
      <c r="U860" s="119"/>
      <c r="V860" s="119"/>
      <c r="W860" s="119"/>
      <c r="X860" s="119"/>
      <c r="BH860" s="118"/>
      <c r="BI860" s="118"/>
    </row>
    <row r="861" spans="4:61" ht="12.75">
      <c r="D861" s="118"/>
      <c r="K861" s="118"/>
      <c r="T861" s="119"/>
      <c r="U861" s="119"/>
      <c r="V861" s="119"/>
      <c r="W861" s="119"/>
      <c r="X861" s="119"/>
      <c r="BH861" s="118"/>
      <c r="BI861" s="118"/>
    </row>
    <row r="862" spans="4:61" ht="12.75">
      <c r="D862" s="118"/>
      <c r="K862" s="118"/>
      <c r="T862" s="119"/>
      <c r="U862" s="119"/>
      <c r="V862" s="119"/>
      <c r="W862" s="119"/>
      <c r="X862" s="119"/>
      <c r="BH862" s="118"/>
      <c r="BI862" s="118"/>
    </row>
    <row r="863" spans="4:61" ht="12.75">
      <c r="D863" s="118"/>
      <c r="K863" s="118"/>
      <c r="T863" s="119"/>
      <c r="U863" s="119"/>
      <c r="V863" s="119"/>
      <c r="W863" s="119"/>
      <c r="X863" s="119"/>
      <c r="BH863" s="118"/>
      <c r="BI863" s="118"/>
    </row>
    <row r="864" spans="4:61" ht="12.75">
      <c r="D864" s="118"/>
      <c r="K864" s="118"/>
      <c r="T864" s="119"/>
      <c r="U864" s="119"/>
      <c r="V864" s="119"/>
      <c r="W864" s="119"/>
      <c r="X864" s="119"/>
      <c r="BH864" s="118"/>
      <c r="BI864" s="118"/>
    </row>
    <row r="865" spans="4:61" ht="12.75">
      <c r="D865" s="118"/>
      <c r="K865" s="118"/>
      <c r="T865" s="119"/>
      <c r="U865" s="119"/>
      <c r="V865" s="119"/>
      <c r="W865" s="119"/>
      <c r="X865" s="119"/>
      <c r="BH865" s="118"/>
      <c r="BI865" s="118"/>
    </row>
    <row r="866" spans="4:61" ht="12.75">
      <c r="D866" s="118"/>
      <c r="K866" s="118"/>
      <c r="T866" s="119"/>
      <c r="U866" s="119"/>
      <c r="V866" s="119"/>
      <c r="W866" s="119"/>
      <c r="X866" s="119"/>
      <c r="BH866" s="118"/>
      <c r="BI866" s="118"/>
    </row>
    <row r="867" spans="4:61" ht="12.75">
      <c r="D867" s="118"/>
      <c r="K867" s="118"/>
      <c r="T867" s="119"/>
      <c r="U867" s="119"/>
      <c r="V867" s="119"/>
      <c r="W867" s="119"/>
      <c r="X867" s="119"/>
      <c r="BH867" s="118"/>
      <c r="BI867" s="118"/>
    </row>
    <row r="868" spans="4:61" ht="12.75">
      <c r="D868" s="118"/>
      <c r="K868" s="118"/>
      <c r="T868" s="119"/>
      <c r="U868" s="119"/>
      <c r="V868" s="119"/>
      <c r="W868" s="119"/>
      <c r="X868" s="119"/>
      <c r="BH868" s="118"/>
      <c r="BI868" s="118"/>
    </row>
    <row r="869" spans="4:61" ht="12.75">
      <c r="D869" s="118"/>
      <c r="K869" s="118"/>
      <c r="T869" s="119"/>
      <c r="U869" s="119"/>
      <c r="V869" s="119"/>
      <c r="W869" s="119"/>
      <c r="X869" s="119"/>
      <c r="BH869" s="118"/>
      <c r="BI869" s="118"/>
    </row>
    <row r="870" spans="4:61" ht="12.75">
      <c r="D870" s="118"/>
      <c r="K870" s="118"/>
      <c r="T870" s="119"/>
      <c r="U870" s="119"/>
      <c r="V870" s="119"/>
      <c r="W870" s="119"/>
      <c r="X870" s="119"/>
      <c r="BH870" s="118"/>
      <c r="BI870" s="118"/>
    </row>
    <row r="871" spans="4:61" ht="12.75">
      <c r="D871" s="118"/>
      <c r="K871" s="118"/>
      <c r="T871" s="119"/>
      <c r="U871" s="119"/>
      <c r="V871" s="119"/>
      <c r="W871" s="119"/>
      <c r="X871" s="119"/>
      <c r="BH871" s="118"/>
      <c r="BI871" s="118"/>
    </row>
    <row r="872" spans="4:61" ht="12.75">
      <c r="D872" s="118"/>
      <c r="K872" s="118"/>
      <c r="T872" s="119"/>
      <c r="U872" s="119"/>
      <c r="V872" s="119"/>
      <c r="W872" s="119"/>
      <c r="X872" s="119"/>
      <c r="BH872" s="118"/>
      <c r="BI872" s="118"/>
    </row>
    <row r="873" spans="4:61" ht="12.75">
      <c r="D873" s="118"/>
      <c r="K873" s="118"/>
      <c r="T873" s="119"/>
      <c r="U873" s="119"/>
      <c r="V873" s="119"/>
      <c r="W873" s="119"/>
      <c r="X873" s="119"/>
      <c r="BH873" s="118"/>
      <c r="BI873" s="118"/>
    </row>
    <row r="874" spans="4:61" ht="12.75">
      <c r="D874" s="118"/>
      <c r="K874" s="118"/>
      <c r="T874" s="119"/>
      <c r="U874" s="119"/>
      <c r="V874" s="119"/>
      <c r="W874" s="119"/>
      <c r="X874" s="119"/>
      <c r="BH874" s="118"/>
      <c r="BI874" s="118"/>
    </row>
    <row r="875" spans="4:61" ht="12.75">
      <c r="D875" s="118"/>
      <c r="K875" s="118"/>
      <c r="T875" s="119"/>
      <c r="U875" s="119"/>
      <c r="V875" s="119"/>
      <c r="W875" s="119"/>
      <c r="X875" s="119"/>
      <c r="BH875" s="118"/>
      <c r="BI875" s="118"/>
    </row>
    <row r="876" spans="4:61" ht="12.75">
      <c r="D876" s="118"/>
      <c r="K876" s="118"/>
      <c r="T876" s="119"/>
      <c r="U876" s="119"/>
      <c r="V876" s="119"/>
      <c r="W876" s="119"/>
      <c r="X876" s="119"/>
      <c r="BH876" s="118"/>
      <c r="BI876" s="118"/>
    </row>
    <row r="877" spans="4:61" ht="12.75">
      <c r="D877" s="118"/>
      <c r="K877" s="118"/>
      <c r="T877" s="119"/>
      <c r="U877" s="119"/>
      <c r="V877" s="119"/>
      <c r="W877" s="119"/>
      <c r="X877" s="119"/>
      <c r="BH877" s="118"/>
      <c r="BI877" s="118"/>
    </row>
    <row r="878" spans="4:61" ht="12.75">
      <c r="D878" s="118"/>
      <c r="K878" s="118"/>
      <c r="T878" s="119"/>
      <c r="U878" s="119"/>
      <c r="V878" s="119"/>
      <c r="W878" s="119"/>
      <c r="X878" s="119"/>
      <c r="BH878" s="118"/>
      <c r="BI878" s="118"/>
    </row>
    <row r="879" spans="4:61" ht="12.75">
      <c r="D879" s="118"/>
      <c r="K879" s="118"/>
      <c r="T879" s="119"/>
      <c r="U879" s="119"/>
      <c r="V879" s="119"/>
      <c r="W879" s="119"/>
      <c r="X879" s="119"/>
      <c r="BH879" s="118"/>
      <c r="BI879" s="118"/>
    </row>
    <row r="880" spans="4:61" ht="12.75">
      <c r="D880" s="118"/>
      <c r="K880" s="118"/>
      <c r="T880" s="119"/>
      <c r="U880" s="119"/>
      <c r="V880" s="119"/>
      <c r="W880" s="119"/>
      <c r="X880" s="119"/>
      <c r="BH880" s="118"/>
      <c r="BI880" s="118"/>
    </row>
    <row r="881" spans="4:61" ht="12.75">
      <c r="D881" s="118"/>
      <c r="K881" s="118"/>
      <c r="T881" s="119"/>
      <c r="U881" s="119"/>
      <c r="V881" s="119"/>
      <c r="W881" s="119"/>
      <c r="X881" s="119"/>
      <c r="BH881" s="118"/>
      <c r="BI881" s="118"/>
    </row>
    <row r="882" spans="4:61" ht="12.75">
      <c r="D882" s="118"/>
      <c r="K882" s="118"/>
      <c r="T882" s="119"/>
      <c r="U882" s="119"/>
      <c r="V882" s="119"/>
      <c r="W882" s="119"/>
      <c r="X882" s="119"/>
      <c r="BH882" s="118"/>
      <c r="BI882" s="118"/>
    </row>
    <row r="883" spans="4:61" ht="12.75">
      <c r="D883" s="118"/>
      <c r="K883" s="118"/>
      <c r="T883" s="119"/>
      <c r="U883" s="119"/>
      <c r="V883" s="119"/>
      <c r="W883" s="119"/>
      <c r="X883" s="119"/>
      <c r="BH883" s="118"/>
      <c r="BI883" s="118"/>
    </row>
    <row r="884" spans="4:61" ht="12.75">
      <c r="D884" s="118"/>
      <c r="K884" s="118"/>
      <c r="T884" s="119"/>
      <c r="U884" s="119"/>
      <c r="V884" s="119"/>
      <c r="W884" s="119"/>
      <c r="X884" s="119"/>
      <c r="BH884" s="118"/>
      <c r="BI884" s="118"/>
    </row>
    <row r="885" spans="4:61" ht="12.75">
      <c r="D885" s="118"/>
      <c r="K885" s="118"/>
      <c r="T885" s="119"/>
      <c r="U885" s="119"/>
      <c r="V885" s="119"/>
      <c r="W885" s="119"/>
      <c r="X885" s="119"/>
      <c r="BH885" s="118"/>
      <c r="BI885" s="118"/>
    </row>
    <row r="886" spans="4:61" ht="12.75">
      <c r="D886" s="118"/>
      <c r="K886" s="118"/>
      <c r="T886" s="119"/>
      <c r="U886" s="119"/>
      <c r="V886" s="119"/>
      <c r="W886" s="119"/>
      <c r="X886" s="119"/>
      <c r="BH886" s="118"/>
      <c r="BI886" s="118"/>
    </row>
    <row r="887" spans="4:61" ht="12.75">
      <c r="D887" s="118"/>
      <c r="K887" s="118"/>
      <c r="T887" s="119"/>
      <c r="U887" s="119"/>
      <c r="V887" s="119"/>
      <c r="W887" s="119"/>
      <c r="X887" s="119"/>
      <c r="BH887" s="118"/>
      <c r="BI887" s="118"/>
    </row>
    <row r="888" spans="4:61" ht="12.75">
      <c r="D888" s="118"/>
      <c r="K888" s="118"/>
      <c r="T888" s="119"/>
      <c r="U888" s="119"/>
      <c r="V888" s="119"/>
      <c r="W888" s="119"/>
      <c r="X888" s="119"/>
      <c r="BH888" s="118"/>
      <c r="BI888" s="118"/>
    </row>
    <row r="889" spans="4:61" ht="12.75">
      <c r="D889" s="118"/>
      <c r="K889" s="118"/>
      <c r="T889" s="119"/>
      <c r="U889" s="119"/>
      <c r="V889" s="119"/>
      <c r="W889" s="119"/>
      <c r="X889" s="119"/>
      <c r="BH889" s="118"/>
      <c r="BI889" s="118"/>
    </row>
    <row r="890" spans="4:61" ht="12.75">
      <c r="D890" s="118"/>
      <c r="K890" s="118"/>
      <c r="T890" s="119"/>
      <c r="U890" s="119"/>
      <c r="V890" s="119"/>
      <c r="W890" s="119"/>
      <c r="X890" s="119"/>
      <c r="BH890" s="118"/>
      <c r="BI890" s="118"/>
    </row>
    <row r="891" spans="4:61" ht="12.75">
      <c r="D891" s="118"/>
      <c r="K891" s="118"/>
      <c r="T891" s="119"/>
      <c r="U891" s="119"/>
      <c r="V891" s="119"/>
      <c r="W891" s="119"/>
      <c r="X891" s="119"/>
      <c r="BH891" s="118"/>
      <c r="BI891" s="118"/>
    </row>
    <row r="892" spans="4:61" ht="12.75">
      <c r="D892" s="118"/>
      <c r="K892" s="118"/>
      <c r="T892" s="119"/>
      <c r="U892" s="119"/>
      <c r="V892" s="119"/>
      <c r="W892" s="119"/>
      <c r="X892" s="119"/>
      <c r="BH892" s="118"/>
      <c r="BI892" s="118"/>
    </row>
    <row r="893" spans="4:61" ht="12.75">
      <c r="D893" s="118"/>
      <c r="K893" s="118"/>
      <c r="T893" s="119"/>
      <c r="U893" s="119"/>
      <c r="V893" s="119"/>
      <c r="W893" s="119"/>
      <c r="X893" s="119"/>
      <c r="BH893" s="118"/>
      <c r="BI893" s="118"/>
    </row>
    <row r="894" spans="4:61" ht="12.75">
      <c r="D894" s="118"/>
      <c r="K894" s="118"/>
      <c r="T894" s="119"/>
      <c r="U894" s="119"/>
      <c r="V894" s="119"/>
      <c r="W894" s="119"/>
      <c r="X894" s="119"/>
      <c r="BH894" s="118"/>
      <c r="BI894" s="118"/>
    </row>
    <row r="895" spans="4:61" ht="12.75">
      <c r="D895" s="118"/>
      <c r="K895" s="118"/>
      <c r="T895" s="119"/>
      <c r="U895" s="119"/>
      <c r="V895" s="119"/>
      <c r="W895" s="119"/>
      <c r="X895" s="119"/>
      <c r="BH895" s="118"/>
      <c r="BI895" s="118"/>
    </row>
    <row r="896" spans="4:61" ht="12.75">
      <c r="D896" s="118"/>
      <c r="K896" s="118"/>
      <c r="T896" s="119"/>
      <c r="U896" s="119"/>
      <c r="V896" s="119"/>
      <c r="W896" s="119"/>
      <c r="X896" s="119"/>
      <c r="BH896" s="118"/>
      <c r="BI896" s="118"/>
    </row>
    <row r="897" spans="4:61" ht="12.75">
      <c r="D897" s="118"/>
      <c r="K897" s="118"/>
      <c r="T897" s="119"/>
      <c r="U897" s="119"/>
      <c r="V897" s="119"/>
      <c r="W897" s="119"/>
      <c r="X897" s="119"/>
      <c r="BH897" s="118"/>
      <c r="BI897" s="118"/>
    </row>
    <row r="898" spans="4:61" ht="12.75">
      <c r="D898" s="118"/>
      <c r="K898" s="118"/>
      <c r="T898" s="119"/>
      <c r="U898" s="119"/>
      <c r="V898" s="119"/>
      <c r="W898" s="119"/>
      <c r="X898" s="119"/>
      <c r="BH898" s="118"/>
      <c r="BI898" s="118"/>
    </row>
    <row r="899" spans="4:61" ht="12.75">
      <c r="D899" s="118"/>
      <c r="K899" s="118"/>
      <c r="T899" s="119"/>
      <c r="U899" s="119"/>
      <c r="V899" s="119"/>
      <c r="W899" s="119"/>
      <c r="X899" s="119"/>
      <c r="BH899" s="118"/>
      <c r="BI899" s="118"/>
    </row>
    <row r="900" spans="4:61" ht="12.75">
      <c r="D900" s="118"/>
      <c r="K900" s="118"/>
      <c r="T900" s="119"/>
      <c r="U900" s="119"/>
      <c r="V900" s="119"/>
      <c r="W900" s="119"/>
      <c r="X900" s="119"/>
      <c r="BH900" s="118"/>
      <c r="BI900" s="118"/>
    </row>
    <row r="901" spans="4:61" ht="12.75">
      <c r="D901" s="118"/>
      <c r="K901" s="118"/>
      <c r="T901" s="119"/>
      <c r="U901" s="119"/>
      <c r="V901" s="119"/>
      <c r="W901" s="119"/>
      <c r="X901" s="119"/>
      <c r="BH901" s="118"/>
      <c r="BI901" s="118"/>
    </row>
    <row r="902" spans="4:61" ht="12.75">
      <c r="D902" s="118"/>
      <c r="K902" s="118"/>
      <c r="T902" s="119"/>
      <c r="U902" s="119"/>
      <c r="V902" s="119"/>
      <c r="W902" s="119"/>
      <c r="X902" s="119"/>
      <c r="BH902" s="118"/>
      <c r="BI902" s="118"/>
    </row>
    <row r="903" spans="4:61" ht="12.75">
      <c r="D903" s="118"/>
      <c r="K903" s="118"/>
      <c r="T903" s="119"/>
      <c r="U903" s="119"/>
      <c r="V903" s="119"/>
      <c r="W903" s="119"/>
      <c r="X903" s="119"/>
      <c r="BH903" s="118"/>
      <c r="BI903" s="118"/>
    </row>
    <row r="904" spans="4:61" ht="12.75">
      <c r="D904" s="118"/>
      <c r="K904" s="118"/>
      <c r="T904" s="119"/>
      <c r="U904" s="119"/>
      <c r="V904" s="119"/>
      <c r="W904" s="119"/>
      <c r="X904" s="119"/>
      <c r="BH904" s="118"/>
      <c r="BI904" s="118"/>
    </row>
    <row r="905" spans="4:61" ht="12.75">
      <c r="D905" s="118"/>
      <c r="K905" s="118"/>
      <c r="T905" s="119"/>
      <c r="U905" s="119"/>
      <c r="V905" s="119"/>
      <c r="W905" s="119"/>
      <c r="X905" s="119"/>
      <c r="BH905" s="118"/>
      <c r="BI905" s="118"/>
    </row>
    <row r="906" spans="4:61" ht="12.75">
      <c r="D906" s="118"/>
      <c r="K906" s="118"/>
      <c r="T906" s="119"/>
      <c r="U906" s="119"/>
      <c r="V906" s="119"/>
      <c r="W906" s="119"/>
      <c r="X906" s="119"/>
      <c r="BH906" s="118"/>
      <c r="BI906" s="118"/>
    </row>
    <row r="907" spans="4:61" ht="12.75">
      <c r="D907" s="118"/>
      <c r="K907" s="118"/>
      <c r="T907" s="119"/>
      <c r="U907" s="119"/>
      <c r="V907" s="119"/>
      <c r="W907" s="119"/>
      <c r="X907" s="119"/>
      <c r="BH907" s="118"/>
      <c r="BI907" s="118"/>
    </row>
    <row r="908" spans="4:61" ht="12.75">
      <c r="D908" s="118"/>
      <c r="K908" s="118"/>
      <c r="T908" s="119"/>
      <c r="U908" s="119"/>
      <c r="V908" s="119"/>
      <c r="W908" s="119"/>
      <c r="X908" s="119"/>
      <c r="BH908" s="118"/>
      <c r="BI908" s="118"/>
    </row>
    <row r="909" spans="4:61" ht="12.75">
      <c r="D909" s="118"/>
      <c r="K909" s="118"/>
      <c r="T909" s="119"/>
      <c r="U909" s="119"/>
      <c r="V909" s="119"/>
      <c r="W909" s="119"/>
      <c r="X909" s="119"/>
      <c r="BH909" s="118"/>
      <c r="BI909" s="118"/>
    </row>
    <row r="910" spans="4:61" ht="12.75">
      <c r="D910" s="118"/>
      <c r="K910" s="118"/>
      <c r="T910" s="119"/>
      <c r="U910" s="119"/>
      <c r="V910" s="119"/>
      <c r="W910" s="119"/>
      <c r="X910" s="119"/>
      <c r="BH910" s="118"/>
      <c r="BI910" s="118"/>
    </row>
    <row r="911" spans="4:61" ht="12.75">
      <c r="D911" s="118"/>
      <c r="K911" s="118"/>
      <c r="T911" s="119"/>
      <c r="U911" s="119"/>
      <c r="V911" s="119"/>
      <c r="W911" s="119"/>
      <c r="X911" s="119"/>
      <c r="BH911" s="118"/>
      <c r="BI911" s="118"/>
    </row>
    <row r="912" spans="4:61" ht="12.75">
      <c r="D912" s="118"/>
      <c r="K912" s="118"/>
      <c r="T912" s="119"/>
      <c r="U912" s="119"/>
      <c r="V912" s="119"/>
      <c r="W912" s="119"/>
      <c r="X912" s="119"/>
      <c r="BH912" s="118"/>
      <c r="BI912" s="118"/>
    </row>
    <row r="913" spans="4:61" ht="12.75">
      <c r="D913" s="118"/>
      <c r="K913" s="118"/>
      <c r="T913" s="119"/>
      <c r="U913" s="119"/>
      <c r="V913" s="119"/>
      <c r="W913" s="119"/>
      <c r="X913" s="119"/>
      <c r="BH913" s="118"/>
      <c r="BI913" s="118"/>
    </row>
    <row r="914" spans="4:61" ht="12.75">
      <c r="D914" s="118"/>
      <c r="K914" s="118"/>
      <c r="T914" s="119"/>
      <c r="U914" s="119"/>
      <c r="V914" s="119"/>
      <c r="W914" s="119"/>
      <c r="X914" s="119"/>
      <c r="BH914" s="118"/>
      <c r="BI914" s="118"/>
    </row>
    <row r="915" spans="4:61" ht="12.75">
      <c r="D915" s="118"/>
      <c r="K915" s="118"/>
      <c r="T915" s="119"/>
      <c r="U915" s="119"/>
      <c r="V915" s="119"/>
      <c r="W915" s="119"/>
      <c r="X915" s="119"/>
      <c r="BH915" s="118"/>
      <c r="BI915" s="118"/>
    </row>
    <row r="916" spans="4:61" ht="12.75">
      <c r="D916" s="118"/>
      <c r="K916" s="118"/>
      <c r="T916" s="119"/>
      <c r="U916" s="119"/>
      <c r="V916" s="119"/>
      <c r="W916" s="119"/>
      <c r="X916" s="119"/>
      <c r="BH916" s="118"/>
      <c r="BI916" s="118"/>
    </row>
    <row r="917" spans="4:61" ht="12.75">
      <c r="D917" s="118"/>
      <c r="K917" s="118"/>
      <c r="T917" s="119"/>
      <c r="U917" s="119"/>
      <c r="V917" s="119"/>
      <c r="W917" s="119"/>
      <c r="X917" s="119"/>
      <c r="BH917" s="118"/>
      <c r="BI917" s="118"/>
    </row>
    <row r="918" spans="4:61" ht="12.75">
      <c r="D918" s="118"/>
      <c r="K918" s="118"/>
      <c r="T918" s="119"/>
      <c r="U918" s="119"/>
      <c r="V918" s="119"/>
      <c r="W918" s="119"/>
      <c r="X918" s="119"/>
      <c r="BH918" s="118"/>
      <c r="BI918" s="118"/>
    </row>
    <row r="919" spans="4:61" ht="12.75">
      <c r="D919" s="118"/>
      <c r="K919" s="118"/>
      <c r="T919" s="119"/>
      <c r="U919" s="119"/>
      <c r="V919" s="119"/>
      <c r="W919" s="119"/>
      <c r="X919" s="119"/>
      <c r="BH919" s="118"/>
      <c r="BI919" s="118"/>
    </row>
    <row r="920" spans="4:61" ht="12.75">
      <c r="D920" s="118"/>
      <c r="K920" s="118"/>
      <c r="T920" s="119"/>
      <c r="U920" s="119"/>
      <c r="V920" s="119"/>
      <c r="W920" s="119"/>
      <c r="X920" s="119"/>
      <c r="BH920" s="118"/>
      <c r="BI920" s="118"/>
    </row>
    <row r="921" spans="4:61" ht="12.75">
      <c r="D921" s="118"/>
      <c r="K921" s="118"/>
      <c r="T921" s="119"/>
      <c r="U921" s="119"/>
      <c r="V921" s="119"/>
      <c r="W921" s="119"/>
      <c r="X921" s="119"/>
      <c r="BH921" s="118"/>
      <c r="BI921" s="118"/>
    </row>
    <row r="922" spans="4:61" ht="12.75">
      <c r="D922" s="118"/>
      <c r="K922" s="118"/>
      <c r="T922" s="119"/>
      <c r="U922" s="119"/>
      <c r="V922" s="119"/>
      <c r="W922" s="119"/>
      <c r="X922" s="119"/>
      <c r="BH922" s="118"/>
      <c r="BI922" s="118"/>
    </row>
    <row r="923" spans="4:61" ht="12.75">
      <c r="D923" s="118"/>
      <c r="K923" s="118"/>
      <c r="T923" s="119"/>
      <c r="U923" s="119"/>
      <c r="V923" s="119"/>
      <c r="W923" s="119"/>
      <c r="X923" s="119"/>
      <c r="BH923" s="118"/>
      <c r="BI923" s="118"/>
    </row>
    <row r="924" spans="4:61" ht="12.75">
      <c r="D924" s="118"/>
      <c r="K924" s="118"/>
      <c r="T924" s="119"/>
      <c r="U924" s="119"/>
      <c r="V924" s="119"/>
      <c r="W924" s="119"/>
      <c r="X924" s="119"/>
      <c r="BH924" s="118"/>
      <c r="BI924" s="118"/>
    </row>
    <row r="925" spans="4:61" ht="12.75">
      <c r="D925" s="118"/>
      <c r="K925" s="118"/>
      <c r="T925" s="119"/>
      <c r="U925" s="119"/>
      <c r="V925" s="119"/>
      <c r="W925" s="119"/>
      <c r="X925" s="119"/>
      <c r="BH925" s="118"/>
      <c r="BI925" s="118"/>
    </row>
    <row r="926" spans="4:61" ht="12.75">
      <c r="D926" s="118"/>
      <c r="K926" s="118"/>
      <c r="T926" s="119"/>
      <c r="U926" s="119"/>
      <c r="V926" s="119"/>
      <c r="W926" s="119"/>
      <c r="X926" s="119"/>
      <c r="BH926" s="118"/>
      <c r="BI926" s="118"/>
    </row>
    <row r="927" spans="4:61" ht="12.75">
      <c r="D927" s="118"/>
      <c r="K927" s="118"/>
      <c r="T927" s="119"/>
      <c r="U927" s="119"/>
      <c r="V927" s="119"/>
      <c r="W927" s="119"/>
      <c r="X927" s="119"/>
      <c r="BH927" s="118"/>
      <c r="BI927" s="118"/>
    </row>
    <row r="928" spans="4:61" ht="12.75">
      <c r="D928" s="118"/>
      <c r="K928" s="118"/>
      <c r="T928" s="119"/>
      <c r="U928" s="119"/>
      <c r="V928" s="119"/>
      <c r="W928" s="119"/>
      <c r="X928" s="119"/>
      <c r="BH928" s="118"/>
      <c r="BI928" s="118"/>
    </row>
    <row r="929" spans="4:61" ht="12.75">
      <c r="D929" s="118"/>
      <c r="K929" s="118"/>
      <c r="T929" s="119"/>
      <c r="U929" s="119"/>
      <c r="V929" s="119"/>
      <c r="W929" s="119"/>
      <c r="X929" s="119"/>
      <c r="BH929" s="118"/>
      <c r="BI929" s="118"/>
    </row>
    <row r="930" spans="4:61" ht="12.75">
      <c r="D930" s="118"/>
      <c r="K930" s="118"/>
      <c r="T930" s="119"/>
      <c r="U930" s="119"/>
      <c r="V930" s="119"/>
      <c r="W930" s="119"/>
      <c r="X930" s="119"/>
      <c r="BH930" s="118"/>
      <c r="BI930" s="118"/>
    </row>
    <row r="931" spans="4:61" ht="12.75">
      <c r="D931" s="118"/>
      <c r="K931" s="118"/>
      <c r="T931" s="119"/>
      <c r="U931" s="119"/>
      <c r="V931" s="119"/>
      <c r="W931" s="119"/>
      <c r="X931" s="119"/>
      <c r="BH931" s="118"/>
      <c r="BI931" s="118"/>
    </row>
    <row r="932" spans="4:61" ht="12.75">
      <c r="D932" s="118"/>
      <c r="K932" s="118"/>
      <c r="T932" s="119"/>
      <c r="U932" s="119"/>
      <c r="V932" s="119"/>
      <c r="W932" s="119"/>
      <c r="X932" s="119"/>
      <c r="BH932" s="118"/>
      <c r="BI932" s="118"/>
    </row>
    <row r="933" spans="4:61" ht="12.75">
      <c r="D933" s="118"/>
      <c r="K933" s="118"/>
      <c r="T933" s="119"/>
      <c r="U933" s="119"/>
      <c r="V933" s="119"/>
      <c r="W933" s="119"/>
      <c r="X933" s="119"/>
      <c r="BH933" s="118"/>
      <c r="BI933" s="118"/>
    </row>
    <row r="934" spans="4:61" ht="12.75">
      <c r="D934" s="118"/>
      <c r="K934" s="118"/>
      <c r="T934" s="119"/>
      <c r="U934" s="119"/>
      <c r="V934" s="119"/>
      <c r="W934" s="119"/>
      <c r="X934" s="119"/>
      <c r="BH934" s="118"/>
      <c r="BI934" s="118"/>
    </row>
    <row r="935" spans="4:61" ht="12.75">
      <c r="D935" s="118"/>
      <c r="K935" s="118"/>
      <c r="T935" s="119"/>
      <c r="U935" s="119"/>
      <c r="V935" s="119"/>
      <c r="W935" s="119"/>
      <c r="X935" s="119"/>
      <c r="BH935" s="118"/>
      <c r="BI935" s="118"/>
    </row>
    <row r="936" spans="4:61" ht="12.75">
      <c r="D936" s="118"/>
      <c r="K936" s="118"/>
      <c r="T936" s="119"/>
      <c r="U936" s="119"/>
      <c r="V936" s="119"/>
      <c r="W936" s="119"/>
      <c r="X936" s="119"/>
      <c r="BH936" s="118"/>
      <c r="BI936" s="118"/>
    </row>
    <row r="937" spans="4:61" ht="12.75">
      <c r="D937" s="118"/>
      <c r="K937" s="118"/>
      <c r="T937" s="119"/>
      <c r="U937" s="119"/>
      <c r="V937" s="119"/>
      <c r="W937" s="119"/>
      <c r="X937" s="119"/>
      <c r="BH937" s="118"/>
      <c r="BI937" s="118"/>
    </row>
    <row r="938" spans="4:61" ht="12.75">
      <c r="D938" s="118"/>
      <c r="K938" s="118"/>
      <c r="T938" s="119"/>
      <c r="U938" s="119"/>
      <c r="V938" s="119"/>
      <c r="W938" s="119"/>
      <c r="X938" s="119"/>
      <c r="BH938" s="118"/>
      <c r="BI938" s="118"/>
    </row>
    <row r="939" spans="4:61" ht="12.75">
      <c r="D939" s="118"/>
      <c r="K939" s="118"/>
      <c r="T939" s="119"/>
      <c r="U939" s="119"/>
      <c r="V939" s="119"/>
      <c r="W939" s="119"/>
      <c r="X939" s="119"/>
      <c r="BH939" s="118"/>
      <c r="BI939" s="118"/>
    </row>
    <row r="940" spans="4:61" ht="12.75">
      <c r="D940" s="118"/>
      <c r="K940" s="118"/>
      <c r="T940" s="119"/>
      <c r="U940" s="119"/>
      <c r="V940" s="119"/>
      <c r="W940" s="119"/>
      <c r="X940" s="119"/>
      <c r="BH940" s="118"/>
      <c r="BI940" s="118"/>
    </row>
    <row r="941" spans="4:61" ht="12.75">
      <c r="D941" s="118"/>
      <c r="K941" s="118"/>
      <c r="T941" s="119"/>
      <c r="U941" s="119"/>
      <c r="V941" s="119"/>
      <c r="W941" s="119"/>
      <c r="X941" s="119"/>
      <c r="BH941" s="118"/>
      <c r="BI941" s="118"/>
    </row>
    <row r="942" spans="4:61" ht="12.75">
      <c r="D942" s="118"/>
      <c r="K942" s="118"/>
      <c r="T942" s="119"/>
      <c r="U942" s="119"/>
      <c r="V942" s="119"/>
      <c r="W942" s="119"/>
      <c r="X942" s="119"/>
      <c r="BH942" s="118"/>
      <c r="BI942" s="118"/>
    </row>
    <row r="943" spans="4:61" ht="12.75">
      <c r="D943" s="118"/>
      <c r="K943" s="118"/>
      <c r="T943" s="119"/>
      <c r="U943" s="119"/>
      <c r="V943" s="119"/>
      <c r="W943" s="119"/>
      <c r="X943" s="119"/>
      <c r="BH943" s="118"/>
      <c r="BI943" s="118"/>
    </row>
    <row r="944" spans="4:61" ht="12.75">
      <c r="D944" s="118"/>
      <c r="K944" s="118"/>
      <c r="T944" s="119"/>
      <c r="U944" s="119"/>
      <c r="V944" s="119"/>
      <c r="W944" s="119"/>
      <c r="X944" s="119"/>
      <c r="BH944" s="118"/>
      <c r="BI944" s="118"/>
    </row>
    <row r="945" spans="4:61" ht="12.75">
      <c r="D945" s="118"/>
      <c r="K945" s="118"/>
      <c r="T945" s="119"/>
      <c r="U945" s="119"/>
      <c r="V945" s="119"/>
      <c r="W945" s="119"/>
      <c r="X945" s="119"/>
      <c r="BH945" s="118"/>
      <c r="BI945" s="118"/>
    </row>
    <row r="946" spans="4:61" ht="12.75">
      <c r="D946" s="118"/>
      <c r="K946" s="118"/>
      <c r="T946" s="119"/>
      <c r="U946" s="119"/>
      <c r="V946" s="119"/>
      <c r="W946" s="119"/>
      <c r="X946" s="119"/>
      <c r="BH946" s="118"/>
      <c r="BI946" s="118"/>
    </row>
    <row r="947" spans="4:61" ht="12.75">
      <c r="D947" s="118"/>
      <c r="K947" s="118"/>
      <c r="T947" s="119"/>
      <c r="U947" s="119"/>
      <c r="V947" s="119"/>
      <c r="W947" s="119"/>
      <c r="X947" s="119"/>
      <c r="BH947" s="118"/>
      <c r="BI947" s="118"/>
    </row>
    <row r="948" spans="4:61" ht="12.75">
      <c r="D948" s="118"/>
      <c r="K948" s="118"/>
      <c r="T948" s="119"/>
      <c r="U948" s="119"/>
      <c r="V948" s="119"/>
      <c r="W948" s="119"/>
      <c r="X948" s="119"/>
      <c r="BH948" s="118"/>
      <c r="BI948" s="118"/>
    </row>
    <row r="949" spans="4:61" ht="12.75">
      <c r="D949" s="118"/>
      <c r="K949" s="118"/>
      <c r="T949" s="119"/>
      <c r="U949" s="119"/>
      <c r="V949" s="119"/>
      <c r="W949" s="119"/>
      <c r="X949" s="119"/>
      <c r="BH949" s="118"/>
      <c r="BI949" s="118"/>
    </row>
    <row r="950" spans="4:61" ht="12.75">
      <c r="D950" s="118"/>
      <c r="K950" s="118"/>
      <c r="T950" s="119"/>
      <c r="U950" s="119"/>
      <c r="V950" s="119"/>
      <c r="W950" s="119"/>
      <c r="X950" s="119"/>
      <c r="BH950" s="118"/>
      <c r="BI950" s="118"/>
    </row>
    <row r="951" spans="4:61" ht="12.75">
      <c r="D951" s="118"/>
      <c r="K951" s="118"/>
      <c r="T951" s="119"/>
      <c r="U951" s="119"/>
      <c r="V951" s="119"/>
      <c r="W951" s="119"/>
      <c r="X951" s="119"/>
      <c r="BH951" s="118"/>
      <c r="BI951" s="118"/>
    </row>
    <row r="952" spans="4:61" ht="12.75">
      <c r="D952" s="118"/>
      <c r="K952" s="118"/>
      <c r="T952" s="119"/>
      <c r="U952" s="119"/>
      <c r="V952" s="119"/>
      <c r="W952" s="119"/>
      <c r="X952" s="119"/>
      <c r="BH952" s="118"/>
      <c r="BI952" s="118"/>
    </row>
    <row r="953" spans="4:61" ht="12.75">
      <c r="D953" s="118"/>
      <c r="K953" s="118"/>
      <c r="T953" s="119"/>
      <c r="U953" s="119"/>
      <c r="V953" s="119"/>
      <c r="W953" s="119"/>
      <c r="X953" s="119"/>
      <c r="BH953" s="118"/>
      <c r="BI953" s="118"/>
    </row>
    <row r="954" spans="4:61" ht="12.75">
      <c r="D954" s="118"/>
      <c r="K954" s="118"/>
      <c r="T954" s="119"/>
      <c r="U954" s="119"/>
      <c r="V954" s="119"/>
      <c r="W954" s="119"/>
      <c r="X954" s="119"/>
      <c r="BH954" s="118"/>
      <c r="BI954" s="118"/>
    </row>
    <row r="955" spans="4:61" ht="12.75">
      <c r="D955" s="118"/>
      <c r="K955" s="118"/>
      <c r="T955" s="119"/>
      <c r="U955" s="119"/>
      <c r="V955" s="119"/>
      <c r="W955" s="119"/>
      <c r="X955" s="119"/>
      <c r="BH955" s="118"/>
      <c r="BI955" s="118"/>
    </row>
    <row r="956" spans="4:61" ht="12.75">
      <c r="D956" s="118"/>
      <c r="K956" s="118"/>
      <c r="T956" s="119"/>
      <c r="U956" s="119"/>
      <c r="V956" s="119"/>
      <c r="W956" s="119"/>
      <c r="X956" s="119"/>
      <c r="BH956" s="118"/>
      <c r="BI956" s="118"/>
    </row>
    <row r="957" spans="4:61" ht="12.75">
      <c r="D957" s="118"/>
      <c r="K957" s="118"/>
      <c r="T957" s="119"/>
      <c r="U957" s="119"/>
      <c r="V957" s="119"/>
      <c r="W957" s="119"/>
      <c r="X957" s="119"/>
      <c r="BH957" s="118"/>
      <c r="BI957" s="118"/>
    </row>
    <row r="958" spans="4:61" ht="12.75">
      <c r="D958" s="118"/>
      <c r="K958" s="118"/>
      <c r="T958" s="119"/>
      <c r="U958" s="119"/>
      <c r="V958" s="119"/>
      <c r="W958" s="119"/>
      <c r="X958" s="119"/>
      <c r="BH958" s="118"/>
      <c r="BI958" s="118"/>
    </row>
    <row r="959" spans="4:61" ht="12.75">
      <c r="D959" s="118"/>
      <c r="K959" s="118"/>
      <c r="T959" s="119"/>
      <c r="U959" s="119"/>
      <c r="V959" s="119"/>
      <c r="W959" s="119"/>
      <c r="X959" s="119"/>
      <c r="BH959" s="118"/>
      <c r="BI959" s="118"/>
    </row>
    <row r="960" spans="4:61" ht="12.75">
      <c r="D960" s="118"/>
      <c r="K960" s="118"/>
      <c r="T960" s="119"/>
      <c r="U960" s="119"/>
      <c r="V960" s="119"/>
      <c r="W960" s="119"/>
      <c r="X960" s="119"/>
      <c r="BH960" s="118"/>
      <c r="BI960" s="118"/>
    </row>
    <row r="961" spans="4:61" ht="12.75">
      <c r="D961" s="118"/>
      <c r="K961" s="118"/>
      <c r="T961" s="119"/>
      <c r="U961" s="119"/>
      <c r="V961" s="119"/>
      <c r="W961" s="119"/>
      <c r="X961" s="119"/>
      <c r="BH961" s="118"/>
      <c r="BI961" s="118"/>
    </row>
    <row r="962" spans="4:61" ht="12.75">
      <c r="D962" s="118"/>
      <c r="K962" s="118"/>
      <c r="T962" s="119"/>
      <c r="U962" s="119"/>
      <c r="V962" s="119"/>
      <c r="W962" s="119"/>
      <c r="X962" s="119"/>
      <c r="BH962" s="118"/>
      <c r="BI962" s="118"/>
    </row>
    <row r="963" spans="4:61" ht="12.75">
      <c r="D963" s="118"/>
      <c r="K963" s="118"/>
      <c r="T963" s="119"/>
      <c r="U963" s="119"/>
      <c r="V963" s="119"/>
      <c r="W963" s="119"/>
      <c r="X963" s="119"/>
      <c r="BH963" s="118"/>
      <c r="BI963" s="118"/>
    </row>
    <row r="964" spans="4:61" ht="12.75">
      <c r="D964" s="118"/>
      <c r="K964" s="118"/>
      <c r="T964" s="119"/>
      <c r="U964" s="119"/>
      <c r="V964" s="119"/>
      <c r="W964" s="119"/>
      <c r="X964" s="119"/>
      <c r="BH964" s="118"/>
      <c r="BI964" s="118"/>
    </row>
    <row r="965" spans="4:61" ht="12.75">
      <c r="D965" s="118"/>
      <c r="K965" s="118"/>
      <c r="T965" s="119"/>
      <c r="U965" s="119"/>
      <c r="V965" s="119"/>
      <c r="W965" s="119"/>
      <c r="X965" s="119"/>
      <c r="BH965" s="118"/>
      <c r="BI965" s="118"/>
    </row>
    <row r="966" spans="4:61" ht="12.75">
      <c r="D966" s="118"/>
      <c r="K966" s="118"/>
      <c r="T966" s="119"/>
      <c r="U966" s="119"/>
      <c r="V966" s="119"/>
      <c r="W966" s="119"/>
      <c r="X966" s="119"/>
      <c r="BH966" s="118"/>
      <c r="BI966" s="118"/>
    </row>
    <row r="967" spans="4:61" ht="12.75">
      <c r="D967" s="118"/>
      <c r="K967" s="118"/>
      <c r="T967" s="119"/>
      <c r="U967" s="119"/>
      <c r="V967" s="119"/>
      <c r="W967" s="119"/>
      <c r="X967" s="119"/>
      <c r="BH967" s="118"/>
      <c r="BI967" s="118"/>
    </row>
    <row r="968" spans="4:61" ht="12.75">
      <c r="D968" s="118"/>
      <c r="K968" s="118"/>
      <c r="T968" s="119"/>
      <c r="U968" s="119"/>
      <c r="V968" s="119"/>
      <c r="W968" s="119"/>
      <c r="X968" s="119"/>
      <c r="BH968" s="118"/>
      <c r="BI968" s="118"/>
    </row>
    <row r="969" spans="4:61" ht="12.75">
      <c r="D969" s="118"/>
      <c r="K969" s="118"/>
      <c r="T969" s="119"/>
      <c r="U969" s="119"/>
      <c r="V969" s="119"/>
      <c r="W969" s="119"/>
      <c r="X969" s="119"/>
      <c r="BH969" s="118"/>
      <c r="BI969" s="118"/>
    </row>
    <row r="970" spans="4:61" ht="12.75">
      <c r="D970" s="118"/>
      <c r="K970" s="118"/>
      <c r="T970" s="119"/>
      <c r="U970" s="119"/>
      <c r="V970" s="119"/>
      <c r="W970" s="119"/>
      <c r="X970" s="119"/>
      <c r="BH970" s="118"/>
      <c r="BI970" s="118"/>
    </row>
    <row r="971" spans="4:61" ht="12.75">
      <c r="D971" s="118"/>
      <c r="K971" s="118"/>
      <c r="T971" s="119"/>
      <c r="U971" s="119"/>
      <c r="V971" s="119"/>
      <c r="W971" s="119"/>
      <c r="X971" s="119"/>
      <c r="BH971" s="118"/>
      <c r="BI971" s="118"/>
    </row>
    <row r="972" spans="4:61" ht="12.75">
      <c r="D972" s="118"/>
      <c r="K972" s="118"/>
      <c r="T972" s="119"/>
      <c r="U972" s="119"/>
      <c r="V972" s="119"/>
      <c r="W972" s="119"/>
      <c r="X972" s="119"/>
      <c r="BH972" s="118"/>
      <c r="BI972" s="118"/>
    </row>
    <row r="973" spans="4:61" ht="12.75">
      <c r="D973" s="118"/>
      <c r="K973" s="118"/>
      <c r="T973" s="119"/>
      <c r="U973" s="119"/>
      <c r="V973" s="119"/>
      <c r="W973" s="119"/>
      <c r="X973" s="119"/>
      <c r="BH973" s="118"/>
      <c r="BI973" s="118"/>
    </row>
    <row r="974" spans="4:61" ht="12.75">
      <c r="D974" s="118"/>
      <c r="K974" s="118"/>
      <c r="T974" s="119"/>
      <c r="U974" s="119"/>
      <c r="V974" s="119"/>
      <c r="W974" s="119"/>
      <c r="X974" s="119"/>
      <c r="BH974" s="118"/>
      <c r="BI974" s="118"/>
    </row>
    <row r="975" spans="4:61" ht="12.75">
      <c r="D975" s="118"/>
      <c r="K975" s="118"/>
      <c r="T975" s="119"/>
      <c r="U975" s="119"/>
      <c r="V975" s="119"/>
      <c r="W975" s="119"/>
      <c r="X975" s="119"/>
      <c r="BH975" s="118"/>
      <c r="BI975" s="118"/>
    </row>
    <row r="976" spans="4:61" ht="12.75">
      <c r="D976" s="118"/>
      <c r="K976" s="118"/>
      <c r="T976" s="119"/>
      <c r="U976" s="119"/>
      <c r="V976" s="119"/>
      <c r="W976" s="119"/>
      <c r="X976" s="119"/>
      <c r="BH976" s="118"/>
      <c r="BI976" s="118"/>
    </row>
    <row r="977" spans="4:61" ht="12.75">
      <c r="D977" s="118"/>
      <c r="K977" s="118"/>
      <c r="T977" s="119"/>
      <c r="U977" s="119"/>
      <c r="V977" s="119"/>
      <c r="W977" s="119"/>
      <c r="X977" s="119"/>
      <c r="BH977" s="118"/>
      <c r="BI977" s="118"/>
    </row>
    <row r="978" spans="4:61" ht="12.75">
      <c r="D978" s="118"/>
      <c r="K978" s="118"/>
      <c r="T978" s="119"/>
      <c r="U978" s="119"/>
      <c r="V978" s="119"/>
      <c r="W978" s="119"/>
      <c r="X978" s="119"/>
      <c r="BH978" s="118"/>
      <c r="BI978" s="118"/>
    </row>
    <row r="979" spans="4:61" ht="12.75">
      <c r="D979" s="118"/>
      <c r="K979" s="118"/>
      <c r="T979" s="119"/>
      <c r="U979" s="119"/>
      <c r="V979" s="119"/>
      <c r="W979" s="119"/>
      <c r="X979" s="119"/>
      <c r="BH979" s="118"/>
      <c r="BI979" s="118"/>
    </row>
    <row r="980" spans="4:61" ht="12.75">
      <c r="D980" s="118"/>
      <c r="K980" s="118"/>
      <c r="T980" s="119"/>
      <c r="U980" s="119"/>
      <c r="V980" s="119"/>
      <c r="W980" s="119"/>
      <c r="X980" s="119"/>
      <c r="BH980" s="118"/>
      <c r="BI980" s="118"/>
    </row>
    <row r="981" spans="4:61" ht="12.75">
      <c r="D981" s="118"/>
      <c r="K981" s="118"/>
      <c r="T981" s="119"/>
      <c r="U981" s="119"/>
      <c r="V981" s="119"/>
      <c r="W981" s="119"/>
      <c r="X981" s="119"/>
      <c r="BH981" s="118"/>
      <c r="BI981" s="118"/>
    </row>
    <row r="982" spans="4:61" ht="12.75">
      <c r="D982" s="118"/>
      <c r="K982" s="118"/>
      <c r="T982" s="119"/>
      <c r="U982" s="119"/>
      <c r="V982" s="119"/>
      <c r="W982" s="119"/>
      <c r="X982" s="119"/>
      <c r="BH982" s="118"/>
      <c r="BI982" s="118"/>
    </row>
    <row r="983" spans="4:61" ht="12.75">
      <c r="D983" s="118"/>
      <c r="K983" s="118"/>
      <c r="T983" s="119"/>
      <c r="U983" s="119"/>
      <c r="V983" s="119"/>
      <c r="W983" s="119"/>
      <c r="X983" s="119"/>
      <c r="BH983" s="118"/>
      <c r="BI983" s="118"/>
    </row>
    <row r="984" spans="4:61" ht="12.75">
      <c r="D984" s="118"/>
      <c r="K984" s="118"/>
      <c r="T984" s="119"/>
      <c r="U984" s="119"/>
      <c r="V984" s="119"/>
      <c r="W984" s="119"/>
      <c r="X984" s="119"/>
      <c r="BH984" s="118"/>
      <c r="BI984" s="118"/>
    </row>
    <row r="985" spans="4:61" ht="12.75">
      <c r="D985" s="118"/>
      <c r="K985" s="118"/>
      <c r="T985" s="119"/>
      <c r="U985" s="119"/>
      <c r="V985" s="119"/>
      <c r="W985" s="119"/>
      <c r="X985" s="119"/>
      <c r="BH985" s="118"/>
      <c r="BI985" s="118"/>
    </row>
    <row r="986" spans="4:61" ht="12.75">
      <c r="D986" s="118"/>
      <c r="K986" s="118"/>
      <c r="T986" s="119"/>
      <c r="U986" s="119"/>
      <c r="V986" s="119"/>
      <c r="W986" s="119"/>
      <c r="X986" s="119"/>
      <c r="BH986" s="118"/>
      <c r="BI986" s="118"/>
    </row>
    <row r="987" spans="4:61" ht="12.75">
      <c r="D987" s="118"/>
      <c r="K987" s="118"/>
      <c r="T987" s="119"/>
      <c r="U987" s="119"/>
      <c r="V987" s="119"/>
      <c r="W987" s="119"/>
      <c r="X987" s="119"/>
      <c r="BH987" s="118"/>
      <c r="BI987" s="118"/>
    </row>
    <row r="988" spans="4:61" ht="12.75">
      <c r="D988" s="118"/>
      <c r="K988" s="118"/>
      <c r="T988" s="119"/>
      <c r="U988" s="119"/>
      <c r="V988" s="119"/>
      <c r="W988" s="119"/>
      <c r="X988" s="119"/>
      <c r="BH988" s="118"/>
      <c r="BI988" s="118"/>
    </row>
    <row r="989" spans="4:61" ht="12.75">
      <c r="D989" s="118"/>
      <c r="K989" s="118"/>
      <c r="T989" s="119"/>
      <c r="U989" s="119"/>
      <c r="V989" s="119"/>
      <c r="W989" s="119"/>
      <c r="X989" s="119"/>
      <c r="BH989" s="118"/>
      <c r="BI989" s="118"/>
    </row>
    <row r="990" spans="4:61" ht="12.75">
      <c r="D990" s="118"/>
      <c r="K990" s="118"/>
      <c r="T990" s="119"/>
      <c r="U990" s="119"/>
      <c r="V990" s="119"/>
      <c r="W990" s="119"/>
      <c r="X990" s="119"/>
      <c r="BH990" s="118"/>
      <c r="BI990" s="118"/>
    </row>
    <row r="991" spans="4:61" ht="12.75">
      <c r="D991" s="118"/>
      <c r="K991" s="118"/>
      <c r="T991" s="119"/>
      <c r="U991" s="119"/>
      <c r="V991" s="119"/>
      <c r="W991" s="119"/>
      <c r="X991" s="119"/>
      <c r="BH991" s="118"/>
      <c r="BI991" s="118"/>
    </row>
    <row r="992" spans="4:61" ht="12.75">
      <c r="D992" s="118"/>
      <c r="K992" s="118"/>
      <c r="T992" s="119"/>
      <c r="U992" s="119"/>
      <c r="V992" s="119"/>
      <c r="W992" s="119"/>
      <c r="X992" s="119"/>
      <c r="BH992" s="118"/>
      <c r="BI992" s="118"/>
    </row>
    <row r="993" spans="4:61" ht="12.75">
      <c r="D993" s="118"/>
      <c r="K993" s="118"/>
      <c r="T993" s="119"/>
      <c r="U993" s="119"/>
      <c r="V993" s="119"/>
      <c r="W993" s="119"/>
      <c r="X993" s="119"/>
      <c r="BH993" s="118"/>
      <c r="BI993" s="118"/>
    </row>
    <row r="994" spans="4:61" ht="12.75">
      <c r="D994" s="118"/>
      <c r="K994" s="118"/>
      <c r="T994" s="119"/>
      <c r="U994" s="119"/>
      <c r="V994" s="119"/>
      <c r="W994" s="119"/>
      <c r="X994" s="119"/>
      <c r="BH994" s="118"/>
      <c r="BI994" s="118"/>
    </row>
    <row r="995" spans="4:61" ht="12.75">
      <c r="D995" s="118"/>
      <c r="K995" s="118"/>
      <c r="T995" s="119"/>
      <c r="U995" s="119"/>
      <c r="V995" s="119"/>
      <c r="W995" s="119"/>
      <c r="X995" s="119"/>
      <c r="BH995" s="118"/>
      <c r="BI995" s="118"/>
    </row>
    <row r="996" spans="4:61" ht="12.75">
      <c r="D996" s="118"/>
      <c r="K996" s="118"/>
      <c r="T996" s="119"/>
      <c r="U996" s="119"/>
      <c r="V996" s="119"/>
      <c r="W996" s="119"/>
      <c r="X996" s="119"/>
      <c r="BH996" s="118"/>
      <c r="BI996" s="118"/>
    </row>
    <row r="997" spans="4:61" ht="12.75">
      <c r="D997" s="118"/>
      <c r="K997" s="118"/>
      <c r="T997" s="119"/>
      <c r="U997" s="119"/>
      <c r="V997" s="119"/>
      <c r="W997" s="119"/>
      <c r="X997" s="119"/>
      <c r="BH997" s="118"/>
      <c r="BI997" s="118"/>
    </row>
    <row r="998" spans="4:61" ht="12.75">
      <c r="D998" s="118"/>
      <c r="K998" s="118"/>
      <c r="T998" s="119"/>
      <c r="U998" s="119"/>
      <c r="V998" s="119"/>
      <c r="W998" s="119"/>
      <c r="X998" s="119"/>
      <c r="BH998" s="118"/>
      <c r="BI998" s="118"/>
    </row>
    <row r="999" spans="4:61" ht="12.75">
      <c r="D999" s="118"/>
      <c r="K999" s="118"/>
      <c r="T999" s="119"/>
      <c r="U999" s="119"/>
      <c r="V999" s="119"/>
      <c r="W999" s="119"/>
      <c r="X999" s="119"/>
      <c r="BH999" s="118"/>
      <c r="BI999" s="118"/>
    </row>
    <row r="1000" spans="4:61" ht="12.75">
      <c r="D1000" s="118"/>
      <c r="K1000" s="118"/>
      <c r="T1000" s="119"/>
      <c r="U1000" s="119"/>
      <c r="V1000" s="119"/>
      <c r="W1000" s="119"/>
      <c r="X1000" s="119"/>
      <c r="BH1000" s="118"/>
      <c r="BI1000" s="118"/>
    </row>
    <row r="1001" spans="4:61" ht="12.75">
      <c r="D1001" s="118"/>
      <c r="K1001" s="118"/>
      <c r="T1001" s="119"/>
      <c r="U1001" s="119"/>
      <c r="V1001" s="119"/>
      <c r="W1001" s="119"/>
      <c r="X1001" s="119"/>
      <c r="BH1001" s="118"/>
      <c r="BI1001" s="118"/>
    </row>
    <row r="1002" spans="4:61" ht="12.75">
      <c r="D1002" s="118"/>
      <c r="K1002" s="118"/>
      <c r="T1002" s="119"/>
      <c r="U1002" s="119"/>
      <c r="V1002" s="119"/>
      <c r="W1002" s="119"/>
      <c r="X1002" s="119"/>
      <c r="BH1002" s="118"/>
      <c r="BI1002" s="118"/>
    </row>
    <row r="1003" spans="4:61" ht="12.75">
      <c r="D1003" s="118"/>
      <c r="K1003" s="118"/>
      <c r="T1003" s="119"/>
      <c r="U1003" s="119"/>
      <c r="V1003" s="119"/>
      <c r="W1003" s="119"/>
      <c r="X1003" s="119"/>
      <c r="BH1003" s="118"/>
      <c r="BI1003" s="118"/>
    </row>
    <row r="1004" spans="4:61" ht="12.75">
      <c r="D1004" s="118"/>
      <c r="K1004" s="118"/>
      <c r="T1004" s="119"/>
      <c r="U1004" s="119"/>
      <c r="V1004" s="119"/>
      <c r="W1004" s="119"/>
      <c r="X1004" s="119"/>
      <c r="BH1004" s="118"/>
      <c r="BI1004" s="118"/>
    </row>
    <row r="1005" spans="4:61" ht="12.75">
      <c r="D1005" s="118"/>
      <c r="K1005" s="118"/>
      <c r="T1005" s="119"/>
      <c r="U1005" s="119"/>
      <c r="V1005" s="119"/>
      <c r="W1005" s="119"/>
      <c r="X1005" s="119"/>
      <c r="BH1005" s="118"/>
      <c r="BI1005" s="118"/>
    </row>
    <row r="1006" spans="4:61" ht="12.75">
      <c r="D1006" s="118"/>
      <c r="K1006" s="118"/>
      <c r="T1006" s="119"/>
      <c r="U1006" s="119"/>
      <c r="V1006" s="119"/>
      <c r="W1006" s="119"/>
      <c r="X1006" s="119"/>
      <c r="BH1006" s="118"/>
      <c r="BI1006" s="118"/>
    </row>
    <row r="1007" spans="4:61" ht="12.75">
      <c r="D1007" s="118"/>
      <c r="K1007" s="118"/>
      <c r="T1007" s="119"/>
      <c r="U1007" s="119"/>
      <c r="V1007" s="119"/>
      <c r="W1007" s="119"/>
      <c r="X1007" s="119"/>
      <c r="BH1007" s="118"/>
      <c r="BI1007" s="118"/>
    </row>
    <row r="1008" spans="4:61" ht="12.75">
      <c r="D1008" s="118"/>
      <c r="K1008" s="118"/>
      <c r="T1008" s="119"/>
      <c r="U1008" s="119"/>
      <c r="V1008" s="119"/>
      <c r="W1008" s="119"/>
      <c r="X1008" s="119"/>
      <c r="BH1008" s="118"/>
      <c r="BI1008" s="118"/>
    </row>
    <row r="1009" spans="4:61" ht="12.75">
      <c r="D1009" s="118"/>
      <c r="K1009" s="118"/>
      <c r="T1009" s="119"/>
      <c r="U1009" s="119"/>
      <c r="V1009" s="119"/>
      <c r="W1009" s="119"/>
      <c r="X1009" s="119"/>
      <c r="BH1009" s="118"/>
      <c r="BI1009" s="118"/>
    </row>
    <row r="1010" spans="4:61" ht="12.75">
      <c r="D1010" s="118"/>
      <c r="K1010" s="118"/>
      <c r="T1010" s="119"/>
      <c r="U1010" s="119"/>
      <c r="V1010" s="119"/>
      <c r="W1010" s="119"/>
      <c r="X1010" s="119"/>
      <c r="BH1010" s="118"/>
      <c r="BI1010" s="118"/>
    </row>
    <row r="1011" spans="4:61" ht="12.75">
      <c r="D1011" s="118"/>
      <c r="K1011" s="118"/>
      <c r="T1011" s="119"/>
      <c r="U1011" s="119"/>
      <c r="V1011" s="119"/>
      <c r="W1011" s="119"/>
      <c r="X1011" s="119"/>
      <c r="BH1011" s="118"/>
      <c r="BI1011" s="118"/>
    </row>
    <row r="1012" spans="4:61" ht="12.75">
      <c r="D1012" s="118"/>
      <c r="K1012" s="118"/>
      <c r="T1012" s="119"/>
      <c r="U1012" s="119"/>
      <c r="V1012" s="119"/>
      <c r="W1012" s="119"/>
      <c r="X1012" s="119"/>
      <c r="BH1012" s="118"/>
      <c r="BI1012" s="118"/>
    </row>
    <row r="1013" spans="4:61" ht="12.75">
      <c r="D1013" s="118"/>
      <c r="K1013" s="118"/>
      <c r="T1013" s="119"/>
      <c r="U1013" s="119"/>
      <c r="V1013" s="119"/>
      <c r="W1013" s="119"/>
      <c r="X1013" s="119"/>
      <c r="BH1013" s="118"/>
      <c r="BI1013" s="118"/>
    </row>
    <row r="1014" spans="4:61" ht="12.75">
      <c r="D1014" s="118"/>
      <c r="K1014" s="118"/>
      <c r="T1014" s="119"/>
      <c r="U1014" s="119"/>
      <c r="V1014" s="119"/>
      <c r="W1014" s="119"/>
      <c r="X1014" s="119"/>
      <c r="BH1014" s="118"/>
      <c r="BI1014" s="118"/>
    </row>
    <row r="1015" spans="4:61" ht="12.75">
      <c r="D1015" s="118"/>
      <c r="K1015" s="118"/>
      <c r="T1015" s="119"/>
      <c r="U1015" s="119"/>
      <c r="V1015" s="119"/>
      <c r="W1015" s="119"/>
      <c r="X1015" s="119"/>
      <c r="BH1015" s="118"/>
      <c r="BI1015" s="118"/>
    </row>
    <row r="1016" spans="4:61" ht="12.75">
      <c r="D1016" s="118"/>
      <c r="K1016" s="118"/>
      <c r="T1016" s="119"/>
      <c r="U1016" s="119"/>
      <c r="V1016" s="119"/>
      <c r="W1016" s="119"/>
      <c r="X1016" s="119"/>
      <c r="BH1016" s="118"/>
      <c r="BI1016" s="118"/>
    </row>
    <row r="1017" spans="4:61" ht="12.75">
      <c r="D1017" s="118"/>
      <c r="K1017" s="118"/>
      <c r="T1017" s="119"/>
      <c r="U1017" s="119"/>
      <c r="V1017" s="119"/>
      <c r="W1017" s="119"/>
      <c r="X1017" s="119"/>
      <c r="BH1017" s="118"/>
      <c r="BI1017" s="118"/>
    </row>
    <row r="1018" spans="4:61" ht="12.75">
      <c r="D1018" s="118"/>
      <c r="K1018" s="118"/>
      <c r="T1018" s="119"/>
      <c r="U1018" s="119"/>
      <c r="V1018" s="119"/>
      <c r="W1018" s="119"/>
      <c r="X1018" s="119"/>
      <c r="BH1018" s="118"/>
      <c r="BI1018" s="118"/>
    </row>
    <row r="1019" spans="4:61" ht="12.75">
      <c r="D1019" s="118"/>
      <c r="K1019" s="118"/>
      <c r="T1019" s="119"/>
      <c r="U1019" s="119"/>
      <c r="V1019" s="119"/>
      <c r="W1019" s="119"/>
      <c r="X1019" s="119"/>
      <c r="BH1019" s="118"/>
      <c r="BI1019" s="118"/>
    </row>
    <row r="1020" spans="4:61" ht="12.75">
      <c r="D1020" s="118"/>
      <c r="K1020" s="118"/>
      <c r="T1020" s="119"/>
      <c r="U1020" s="119"/>
      <c r="V1020" s="119"/>
      <c r="W1020" s="119"/>
      <c r="X1020" s="119"/>
      <c r="BH1020" s="118"/>
      <c r="BI1020" s="118"/>
    </row>
    <row r="1021" spans="4:61" ht="12.75">
      <c r="D1021" s="118"/>
      <c r="K1021" s="118"/>
      <c r="T1021" s="119"/>
      <c r="U1021" s="119"/>
      <c r="V1021" s="119"/>
      <c r="W1021" s="119"/>
      <c r="X1021" s="119"/>
      <c r="BH1021" s="118"/>
      <c r="BI1021" s="118"/>
    </row>
    <row r="1022" spans="4:61" ht="12.75">
      <c r="D1022" s="118"/>
      <c r="K1022" s="118"/>
      <c r="T1022" s="119"/>
      <c r="U1022" s="119"/>
      <c r="V1022" s="119"/>
      <c r="W1022" s="119"/>
      <c r="X1022" s="119"/>
      <c r="BH1022" s="118"/>
      <c r="BI1022" s="118"/>
    </row>
    <row r="1023" spans="4:61" ht="12.75">
      <c r="D1023" s="118"/>
      <c r="K1023" s="118"/>
      <c r="T1023" s="119"/>
      <c r="U1023" s="119"/>
      <c r="V1023" s="119"/>
      <c r="W1023" s="119"/>
      <c r="X1023" s="119"/>
      <c r="BH1023" s="118"/>
      <c r="BI1023" s="118"/>
    </row>
    <row r="1024" spans="4:61" ht="12.75">
      <c r="D1024" s="118"/>
      <c r="K1024" s="118"/>
      <c r="T1024" s="119"/>
      <c r="U1024" s="119"/>
      <c r="V1024" s="119"/>
      <c r="W1024" s="119"/>
      <c r="X1024" s="119"/>
      <c r="BH1024" s="118"/>
      <c r="BI1024" s="118"/>
    </row>
    <row r="1025" spans="4:61" ht="12.75">
      <c r="D1025" s="118"/>
      <c r="K1025" s="118"/>
      <c r="T1025" s="119"/>
      <c r="U1025" s="119"/>
      <c r="V1025" s="119"/>
      <c r="W1025" s="119"/>
      <c r="X1025" s="119"/>
      <c r="BH1025" s="118"/>
      <c r="BI1025" s="118"/>
    </row>
    <row r="1026" spans="4:61" ht="12.75">
      <c r="D1026" s="118"/>
      <c r="K1026" s="118"/>
      <c r="T1026" s="119"/>
      <c r="U1026" s="119"/>
      <c r="V1026" s="119"/>
      <c r="W1026" s="119"/>
      <c r="X1026" s="119"/>
      <c r="BH1026" s="118"/>
      <c r="BI1026" s="118"/>
    </row>
    <row r="1027" spans="4:61" ht="12.75">
      <c r="D1027" s="118"/>
      <c r="K1027" s="118"/>
      <c r="T1027" s="119"/>
      <c r="U1027" s="119"/>
      <c r="V1027" s="119"/>
      <c r="W1027" s="119"/>
      <c r="X1027" s="119"/>
      <c r="BH1027" s="118"/>
      <c r="BI1027" s="118"/>
    </row>
    <row r="1028" spans="4:61" ht="12.75">
      <c r="D1028" s="118"/>
      <c r="K1028" s="118"/>
      <c r="T1028" s="119"/>
      <c r="U1028" s="119"/>
      <c r="V1028" s="119"/>
      <c r="W1028" s="119"/>
      <c r="X1028" s="119"/>
      <c r="BH1028" s="118"/>
      <c r="BI1028" s="118"/>
    </row>
    <row r="1029" spans="4:61" ht="12.75">
      <c r="D1029" s="118"/>
      <c r="K1029" s="118"/>
      <c r="T1029" s="119"/>
      <c r="U1029" s="119"/>
      <c r="V1029" s="119"/>
      <c r="W1029" s="119"/>
      <c r="X1029" s="119"/>
      <c r="BH1029" s="118"/>
      <c r="BI1029" s="118"/>
    </row>
    <row r="1030" spans="4:61" ht="12.75">
      <c r="D1030" s="118"/>
      <c r="K1030" s="118"/>
      <c r="T1030" s="119"/>
      <c r="U1030" s="119"/>
      <c r="V1030" s="119"/>
      <c r="W1030" s="119"/>
      <c r="X1030" s="119"/>
      <c r="BH1030" s="118"/>
      <c r="BI1030" s="118"/>
    </row>
    <row r="1031" spans="4:61" ht="12.75">
      <c r="D1031" s="118"/>
      <c r="K1031" s="118"/>
      <c r="T1031" s="119"/>
      <c r="U1031" s="119"/>
      <c r="V1031" s="119"/>
      <c r="W1031" s="119"/>
      <c r="X1031" s="119"/>
      <c r="BH1031" s="118"/>
      <c r="BI1031" s="118"/>
    </row>
    <row r="1032" spans="4:61" ht="12.75">
      <c r="D1032" s="118"/>
      <c r="K1032" s="118"/>
      <c r="T1032" s="119"/>
      <c r="U1032" s="119"/>
      <c r="V1032" s="119"/>
      <c r="W1032" s="119"/>
      <c r="X1032" s="119"/>
      <c r="BH1032" s="118"/>
      <c r="BI1032" s="118"/>
    </row>
    <row r="1033" spans="4:61" ht="12.75">
      <c r="D1033" s="118"/>
      <c r="K1033" s="118"/>
      <c r="T1033" s="119"/>
      <c r="U1033" s="119"/>
      <c r="V1033" s="119"/>
      <c r="W1033" s="119"/>
      <c r="X1033" s="119"/>
      <c r="BH1033" s="118"/>
      <c r="BI1033" s="118"/>
    </row>
    <row r="1034" spans="4:61" ht="12.75">
      <c r="D1034" s="118"/>
      <c r="K1034" s="118"/>
      <c r="T1034" s="119"/>
      <c r="U1034" s="119"/>
      <c r="V1034" s="119"/>
      <c r="W1034" s="119"/>
      <c r="X1034" s="119"/>
      <c r="BH1034" s="118"/>
      <c r="BI1034" s="118"/>
    </row>
    <row r="1035" spans="4:61" ht="12.75">
      <c r="D1035" s="118"/>
      <c r="K1035" s="118"/>
      <c r="T1035" s="119"/>
      <c r="U1035" s="119"/>
      <c r="V1035" s="119"/>
      <c r="W1035" s="119"/>
      <c r="X1035" s="119"/>
      <c r="BH1035" s="118"/>
      <c r="BI1035" s="118"/>
    </row>
    <row r="1036" spans="4:61" ht="12.75">
      <c r="D1036" s="118"/>
      <c r="K1036" s="118"/>
      <c r="T1036" s="119"/>
      <c r="U1036" s="119"/>
      <c r="V1036" s="119"/>
      <c r="W1036" s="119"/>
      <c r="X1036" s="119"/>
      <c r="BH1036" s="118"/>
      <c r="BI1036" s="118"/>
    </row>
    <row r="1037" spans="4:61" ht="12.75">
      <c r="D1037" s="118"/>
      <c r="K1037" s="118"/>
      <c r="T1037" s="119"/>
      <c r="U1037" s="119"/>
      <c r="V1037" s="119"/>
      <c r="W1037" s="119"/>
      <c r="X1037" s="119"/>
      <c r="BH1037" s="118"/>
      <c r="BI1037" s="118"/>
    </row>
    <row r="1038" spans="4:61" ht="12.75">
      <c r="D1038" s="118"/>
      <c r="K1038" s="118"/>
      <c r="T1038" s="119"/>
      <c r="U1038" s="119"/>
      <c r="V1038" s="119"/>
      <c r="W1038" s="119"/>
      <c r="X1038" s="119"/>
      <c r="BH1038" s="118"/>
      <c r="BI1038" s="118"/>
    </row>
    <row r="1039" spans="4:61" ht="12.75">
      <c r="D1039" s="118"/>
      <c r="K1039" s="118"/>
      <c r="T1039" s="119"/>
      <c r="U1039" s="119"/>
      <c r="V1039" s="119"/>
      <c r="W1039" s="119"/>
      <c r="X1039" s="119"/>
      <c r="BH1039" s="118"/>
      <c r="BI1039" s="118"/>
    </row>
    <row r="1040" spans="4:61" ht="12.75">
      <c r="D1040" s="118"/>
      <c r="K1040" s="118"/>
      <c r="T1040" s="119"/>
      <c r="U1040" s="119"/>
      <c r="V1040" s="119"/>
      <c r="W1040" s="119"/>
      <c r="X1040" s="119"/>
      <c r="BH1040" s="118"/>
      <c r="BI1040" s="118"/>
    </row>
    <row r="1041" spans="4:61" ht="12.75">
      <c r="D1041" s="118"/>
      <c r="K1041" s="118"/>
      <c r="T1041" s="119"/>
      <c r="U1041" s="119"/>
      <c r="V1041" s="119"/>
      <c r="W1041" s="119"/>
      <c r="X1041" s="119"/>
      <c r="BH1041" s="118"/>
      <c r="BI1041" s="118"/>
    </row>
    <row r="1042" spans="4:61" ht="12.75">
      <c r="D1042" s="118"/>
      <c r="K1042" s="118"/>
      <c r="T1042" s="119"/>
      <c r="U1042" s="119"/>
      <c r="V1042" s="119"/>
      <c r="W1042" s="119"/>
      <c r="X1042" s="119"/>
      <c r="BH1042" s="118"/>
      <c r="BI1042" s="118"/>
    </row>
    <row r="1043" spans="4:61" ht="12.75">
      <c r="D1043" s="118"/>
      <c r="K1043" s="118"/>
      <c r="T1043" s="119"/>
      <c r="U1043" s="119"/>
      <c r="V1043" s="119"/>
      <c r="W1043" s="119"/>
      <c r="X1043" s="119"/>
      <c r="BH1043" s="118"/>
      <c r="BI1043" s="118"/>
    </row>
    <row r="1044" spans="4:61" ht="12.75">
      <c r="D1044" s="118"/>
      <c r="K1044" s="118"/>
      <c r="T1044" s="119"/>
      <c r="U1044" s="119"/>
      <c r="V1044" s="119"/>
      <c r="W1044" s="119"/>
      <c r="X1044" s="119"/>
      <c r="BH1044" s="118"/>
      <c r="BI1044" s="118"/>
    </row>
    <row r="1045" spans="4:61" ht="12.75">
      <c r="D1045" s="118"/>
      <c r="K1045" s="118"/>
      <c r="T1045" s="119"/>
      <c r="U1045" s="119"/>
      <c r="V1045" s="119"/>
      <c r="W1045" s="119"/>
      <c r="X1045" s="119"/>
      <c r="BH1045" s="118"/>
      <c r="BI1045" s="118"/>
    </row>
    <row r="1046" spans="4:61" ht="12.75">
      <c r="D1046" s="118"/>
      <c r="K1046" s="118"/>
      <c r="T1046" s="119"/>
      <c r="U1046" s="119"/>
      <c r="V1046" s="119"/>
      <c r="W1046" s="119"/>
      <c r="X1046" s="119"/>
      <c r="BH1046" s="118"/>
      <c r="BI1046" s="118"/>
    </row>
    <row r="1047" spans="4:61" ht="12.75">
      <c r="D1047" s="118"/>
      <c r="K1047" s="118"/>
      <c r="T1047" s="119"/>
      <c r="U1047" s="119"/>
      <c r="V1047" s="119"/>
      <c r="W1047" s="119"/>
      <c r="X1047" s="119"/>
      <c r="BH1047" s="118"/>
      <c r="BI1047" s="118"/>
    </row>
    <row r="1048" spans="4:61" ht="12.75">
      <c r="D1048" s="118"/>
      <c r="K1048" s="118"/>
      <c r="T1048" s="119"/>
      <c r="U1048" s="119"/>
      <c r="V1048" s="119"/>
      <c r="W1048" s="119"/>
      <c r="X1048" s="119"/>
      <c r="BH1048" s="118"/>
      <c r="BI1048" s="118"/>
    </row>
    <row r="1049" spans="4:61" ht="12.75">
      <c r="D1049" s="118"/>
      <c r="K1049" s="118"/>
      <c r="T1049" s="119"/>
      <c r="U1049" s="119"/>
      <c r="V1049" s="119"/>
      <c r="W1049" s="119"/>
      <c r="X1049" s="119"/>
      <c r="BH1049" s="118"/>
      <c r="BI1049" s="118"/>
    </row>
    <row r="1050" spans="4:61" ht="12.75">
      <c r="D1050" s="118"/>
      <c r="K1050" s="118"/>
      <c r="T1050" s="119"/>
      <c r="U1050" s="119"/>
      <c r="V1050" s="119"/>
      <c r="W1050" s="119"/>
      <c r="X1050" s="119"/>
      <c r="BH1050" s="118"/>
      <c r="BI1050" s="118"/>
    </row>
    <row r="1051" spans="4:61" ht="12.75">
      <c r="D1051" s="118"/>
      <c r="K1051" s="118"/>
      <c r="T1051" s="119"/>
      <c r="U1051" s="119"/>
      <c r="V1051" s="119"/>
      <c r="W1051" s="119"/>
      <c r="X1051" s="119"/>
      <c r="BH1051" s="118"/>
      <c r="BI1051" s="118"/>
    </row>
    <row r="1052" spans="4:61" ht="12.75">
      <c r="D1052" s="118"/>
      <c r="K1052" s="118"/>
      <c r="T1052" s="119"/>
      <c r="U1052" s="119"/>
      <c r="V1052" s="119"/>
      <c r="W1052" s="119"/>
      <c r="X1052" s="119"/>
      <c r="BH1052" s="118"/>
      <c r="BI1052" s="118"/>
    </row>
    <row r="1053" spans="4:61" ht="12.75">
      <c r="D1053" s="118"/>
      <c r="K1053" s="118"/>
      <c r="T1053" s="119"/>
      <c r="U1053" s="119"/>
      <c r="V1053" s="119"/>
      <c r="W1053" s="119"/>
      <c r="X1053" s="119"/>
      <c r="BH1053" s="118"/>
      <c r="BI1053" s="118"/>
    </row>
    <row r="1054" spans="4:61" ht="12.75">
      <c r="D1054" s="118"/>
      <c r="K1054" s="118"/>
      <c r="T1054" s="119"/>
      <c r="U1054" s="119"/>
      <c r="V1054" s="119"/>
      <c r="W1054" s="119"/>
      <c r="X1054" s="119"/>
      <c r="BH1054" s="118"/>
      <c r="BI1054" s="118"/>
    </row>
    <row r="1055" spans="4:61" ht="12.75">
      <c r="D1055" s="118"/>
      <c r="K1055" s="118"/>
      <c r="T1055" s="119"/>
      <c r="U1055" s="119"/>
      <c r="V1055" s="119"/>
      <c r="W1055" s="119"/>
      <c r="X1055" s="119"/>
      <c r="BH1055" s="118"/>
      <c r="BI1055" s="118"/>
    </row>
    <row r="1056" spans="4:61" ht="12.75">
      <c r="D1056" s="118"/>
      <c r="K1056" s="118"/>
      <c r="T1056" s="119"/>
      <c r="U1056" s="119"/>
      <c r="V1056" s="119"/>
      <c r="W1056" s="119"/>
      <c r="X1056" s="119"/>
      <c r="BH1056" s="118"/>
      <c r="BI1056" s="118"/>
    </row>
    <row r="1057" spans="4:61" ht="12.75">
      <c r="D1057" s="118"/>
      <c r="K1057" s="118"/>
      <c r="T1057" s="119"/>
      <c r="U1057" s="119"/>
      <c r="V1057" s="119"/>
      <c r="W1057" s="119"/>
      <c r="X1057" s="119"/>
      <c r="BH1057" s="118"/>
      <c r="BI1057" s="118"/>
    </row>
    <row r="1058" spans="4:61" ht="12.75">
      <c r="D1058" s="118"/>
      <c r="K1058" s="118"/>
      <c r="T1058" s="119"/>
      <c r="U1058" s="119"/>
      <c r="V1058" s="119"/>
      <c r="W1058" s="119"/>
      <c r="X1058" s="119"/>
      <c r="BH1058" s="118"/>
      <c r="BI1058" s="118"/>
    </row>
    <row r="1059" spans="4:61" ht="12.75">
      <c r="D1059" s="118"/>
      <c r="K1059" s="118"/>
      <c r="T1059" s="119"/>
      <c r="U1059" s="119"/>
      <c r="V1059" s="119"/>
      <c r="W1059" s="119"/>
      <c r="X1059" s="119"/>
      <c r="BH1059" s="118"/>
      <c r="BI1059" s="118"/>
    </row>
    <row r="1060" spans="4:61" ht="12.75">
      <c r="D1060" s="118"/>
      <c r="K1060" s="118"/>
      <c r="T1060" s="119"/>
      <c r="U1060" s="119"/>
      <c r="V1060" s="119"/>
      <c r="W1060" s="119"/>
      <c r="X1060" s="119"/>
      <c r="BH1060" s="118"/>
      <c r="BI1060" s="118"/>
    </row>
    <row r="1061" spans="4:61" ht="12.75">
      <c r="D1061" s="118"/>
      <c r="K1061" s="118"/>
      <c r="T1061" s="119"/>
      <c r="U1061" s="119"/>
      <c r="V1061" s="119"/>
      <c r="W1061" s="119"/>
      <c r="X1061" s="119"/>
      <c r="BH1061" s="118"/>
      <c r="BI1061" s="118"/>
    </row>
    <row r="1062" spans="4:61" ht="12.75">
      <c r="D1062" s="118"/>
      <c r="K1062" s="118"/>
      <c r="T1062" s="119"/>
      <c r="U1062" s="119"/>
      <c r="V1062" s="119"/>
      <c r="W1062" s="119"/>
      <c r="X1062" s="119"/>
      <c r="BH1062" s="118"/>
      <c r="BI1062" s="118"/>
    </row>
    <row r="1063" spans="4:61" ht="12.75">
      <c r="D1063" s="118"/>
      <c r="K1063" s="118"/>
      <c r="T1063" s="119"/>
      <c r="U1063" s="119"/>
      <c r="V1063" s="119"/>
      <c r="W1063" s="119"/>
      <c r="X1063" s="119"/>
      <c r="BH1063" s="118"/>
      <c r="BI1063" s="118"/>
    </row>
    <row r="1064" spans="4:61" ht="12.75">
      <c r="D1064" s="118"/>
      <c r="K1064" s="118"/>
      <c r="T1064" s="119"/>
      <c r="U1064" s="119"/>
      <c r="V1064" s="119"/>
      <c r="W1064" s="119"/>
      <c r="X1064" s="119"/>
      <c r="BH1064" s="118"/>
      <c r="BI1064" s="118"/>
    </row>
    <row r="1065" spans="4:61" ht="12.75">
      <c r="D1065" s="118"/>
      <c r="K1065" s="118"/>
      <c r="T1065" s="119"/>
      <c r="U1065" s="119"/>
      <c r="V1065" s="119"/>
      <c r="W1065" s="119"/>
      <c r="X1065" s="119"/>
      <c r="BH1065" s="118"/>
      <c r="BI1065" s="118"/>
    </row>
    <row r="1066" spans="4:61" ht="12.75">
      <c r="D1066" s="118"/>
      <c r="K1066" s="118"/>
      <c r="T1066" s="119"/>
      <c r="U1066" s="119"/>
      <c r="V1066" s="119"/>
      <c r="W1066" s="119"/>
      <c r="X1066" s="119"/>
      <c r="BH1066" s="118"/>
      <c r="BI1066" s="118"/>
    </row>
    <row r="1067" spans="4:61" ht="12.75">
      <c r="D1067" s="118"/>
      <c r="K1067" s="118"/>
      <c r="T1067" s="119"/>
      <c r="U1067" s="119"/>
      <c r="V1067" s="119"/>
      <c r="W1067" s="119"/>
      <c r="X1067" s="119"/>
      <c r="BH1067" s="118"/>
      <c r="BI1067" s="118"/>
    </row>
    <row r="1068" spans="4:61" ht="12.75">
      <c r="D1068" s="118"/>
      <c r="K1068" s="118"/>
      <c r="T1068" s="119"/>
      <c r="U1068" s="119"/>
      <c r="V1068" s="119"/>
      <c r="W1068" s="119"/>
      <c r="X1068" s="119"/>
      <c r="BH1068" s="118"/>
      <c r="BI1068" s="118"/>
    </row>
    <row r="1069" spans="4:61" ht="12.75">
      <c r="D1069" s="118"/>
      <c r="K1069" s="118"/>
      <c r="T1069" s="119"/>
      <c r="U1069" s="119"/>
      <c r="V1069" s="119"/>
      <c r="W1069" s="119"/>
      <c r="X1069" s="119"/>
      <c r="BH1069" s="118"/>
      <c r="BI1069" s="118"/>
    </row>
    <row r="1070" spans="4:61" ht="12.75">
      <c r="D1070" s="118"/>
      <c r="K1070" s="118"/>
      <c r="T1070" s="119"/>
      <c r="U1070" s="119"/>
      <c r="V1070" s="119"/>
      <c r="W1070" s="119"/>
      <c r="X1070" s="119"/>
      <c r="BH1070" s="118"/>
      <c r="BI1070" s="118"/>
    </row>
    <row r="1071" spans="4:61" ht="12.75">
      <c r="D1071" s="118"/>
      <c r="K1071" s="118"/>
      <c r="T1071" s="119"/>
      <c r="U1071" s="119"/>
      <c r="V1071" s="119"/>
      <c r="W1071" s="119"/>
      <c r="X1071" s="119"/>
      <c r="BH1071" s="118"/>
      <c r="BI1071" s="118"/>
    </row>
    <row r="1072" spans="4:61" ht="12.75">
      <c r="D1072" s="118"/>
      <c r="K1072" s="118"/>
      <c r="T1072" s="119"/>
      <c r="U1072" s="119"/>
      <c r="V1072" s="119"/>
      <c r="W1072" s="119"/>
      <c r="X1072" s="119"/>
      <c r="BH1072" s="118"/>
      <c r="BI1072" s="118"/>
    </row>
    <row r="1073" spans="4:61" ht="12.75">
      <c r="D1073" s="118"/>
      <c r="K1073" s="118"/>
      <c r="T1073" s="119"/>
      <c r="U1073" s="119"/>
      <c r="V1073" s="119"/>
      <c r="W1073" s="119"/>
      <c r="X1073" s="119"/>
      <c r="BH1073" s="118"/>
      <c r="BI1073" s="118"/>
    </row>
    <row r="1074" spans="4:61" ht="12.75">
      <c r="D1074" s="118"/>
      <c r="K1074" s="118"/>
      <c r="T1074" s="119"/>
      <c r="U1074" s="119"/>
      <c r="V1074" s="119"/>
      <c r="W1074" s="119"/>
      <c r="X1074" s="119"/>
      <c r="BH1074" s="118"/>
      <c r="BI1074" s="118"/>
    </row>
    <row r="1075" spans="4:61" ht="12.75">
      <c r="D1075" s="118"/>
      <c r="K1075" s="118"/>
      <c r="T1075" s="119"/>
      <c r="U1075" s="119"/>
      <c r="V1075" s="119"/>
      <c r="W1075" s="119"/>
      <c r="X1075" s="119"/>
      <c r="BH1075" s="118"/>
      <c r="BI1075" s="118"/>
    </row>
    <row r="1076" spans="4:61" ht="12.75">
      <c r="D1076" s="118"/>
      <c r="K1076" s="118"/>
      <c r="T1076" s="119"/>
      <c r="U1076" s="119"/>
      <c r="V1076" s="119"/>
      <c r="W1076" s="119"/>
      <c r="X1076" s="119"/>
      <c r="BH1076" s="118"/>
      <c r="BI1076" s="118"/>
    </row>
    <row r="1077" spans="4:61" ht="12.75">
      <c r="D1077" s="118"/>
      <c r="K1077" s="118"/>
      <c r="T1077" s="119"/>
      <c r="U1077" s="119"/>
      <c r="V1077" s="119"/>
      <c r="W1077" s="119"/>
      <c r="X1077" s="119"/>
      <c r="BH1077" s="118"/>
      <c r="BI1077" s="118"/>
    </row>
    <row r="1078" spans="4:61" ht="12.75">
      <c r="D1078" s="118"/>
      <c r="K1078" s="118"/>
      <c r="T1078" s="119"/>
      <c r="U1078" s="119"/>
      <c r="V1078" s="119"/>
      <c r="W1078" s="119"/>
      <c r="X1078" s="119"/>
      <c r="BH1078" s="118"/>
      <c r="BI1078" s="118"/>
    </row>
    <row r="1079" spans="4:61" ht="12.75">
      <c r="D1079" s="118"/>
      <c r="K1079" s="118"/>
      <c r="T1079" s="119"/>
      <c r="U1079" s="119"/>
      <c r="V1079" s="119"/>
      <c r="W1079" s="119"/>
      <c r="X1079" s="119"/>
      <c r="BH1079" s="118"/>
      <c r="BI1079" s="118"/>
    </row>
    <row r="1080" spans="4:61" ht="12.75">
      <c r="D1080" s="118"/>
      <c r="K1080" s="118"/>
      <c r="T1080" s="119"/>
      <c r="U1080" s="119"/>
      <c r="V1080" s="119"/>
      <c r="W1080" s="119"/>
      <c r="X1080" s="119"/>
      <c r="BH1080" s="118"/>
      <c r="BI1080" s="118"/>
    </row>
    <row r="1081" spans="4:61" ht="12.75">
      <c r="D1081" s="118"/>
      <c r="K1081" s="118"/>
      <c r="T1081" s="119"/>
      <c r="U1081" s="119"/>
      <c r="V1081" s="119"/>
      <c r="W1081" s="119"/>
      <c r="X1081" s="119"/>
      <c r="BH1081" s="118"/>
      <c r="BI1081" s="118"/>
    </row>
    <row r="1082" spans="4:61" ht="12.75">
      <c r="D1082" s="118"/>
      <c r="K1082" s="118"/>
      <c r="T1082" s="119"/>
      <c r="U1082" s="119"/>
      <c r="V1082" s="119"/>
      <c r="W1082" s="119"/>
      <c r="X1082" s="119"/>
      <c r="BH1082" s="118"/>
      <c r="BI1082" s="118"/>
    </row>
    <row r="1083" spans="4:61" ht="12.75">
      <c r="D1083" s="118"/>
      <c r="K1083" s="118"/>
      <c r="T1083" s="119"/>
      <c r="U1083" s="119"/>
      <c r="V1083" s="119"/>
      <c r="W1083" s="119"/>
      <c r="X1083" s="119"/>
      <c r="BH1083" s="118"/>
      <c r="BI1083" s="118"/>
    </row>
    <row r="1084" spans="4:61" ht="12.75">
      <c r="D1084" s="118"/>
      <c r="K1084" s="118"/>
      <c r="T1084" s="119"/>
      <c r="U1084" s="119"/>
      <c r="V1084" s="119"/>
      <c r="W1084" s="119"/>
      <c r="X1084" s="119"/>
      <c r="BH1084" s="118"/>
      <c r="BI1084" s="118"/>
    </row>
    <row r="1085" spans="4:61" ht="12.75">
      <c r="D1085" s="118"/>
      <c r="K1085" s="118"/>
      <c r="T1085" s="119"/>
      <c r="U1085" s="119"/>
      <c r="V1085" s="119"/>
      <c r="W1085" s="119"/>
      <c r="X1085" s="119"/>
      <c r="BH1085" s="118"/>
      <c r="BI1085" s="118"/>
    </row>
    <row r="1086" spans="4:61" ht="12.75">
      <c r="D1086" s="118"/>
      <c r="K1086" s="118"/>
      <c r="T1086" s="119"/>
      <c r="U1086" s="119"/>
      <c r="V1086" s="119"/>
      <c r="W1086" s="119"/>
      <c r="X1086" s="119"/>
      <c r="BH1086" s="118"/>
      <c r="BI1086" s="118"/>
    </row>
    <row r="1087" spans="4:61" ht="12.75">
      <c r="D1087" s="118"/>
      <c r="K1087" s="118"/>
      <c r="T1087" s="119"/>
      <c r="U1087" s="119"/>
      <c r="V1087" s="119"/>
      <c r="W1087" s="119"/>
      <c r="X1087" s="119"/>
      <c r="BH1087" s="118"/>
      <c r="BI1087" s="118"/>
    </row>
    <row r="1088" spans="4:61" ht="12.75">
      <c r="D1088" s="118"/>
      <c r="K1088" s="118"/>
      <c r="T1088" s="119"/>
      <c r="U1088" s="119"/>
      <c r="V1088" s="119"/>
      <c r="W1088" s="119"/>
      <c r="X1088" s="119"/>
      <c r="BH1088" s="118"/>
      <c r="BI1088" s="118"/>
    </row>
    <row r="1089" spans="4:61" ht="12.75">
      <c r="D1089" s="118"/>
      <c r="K1089" s="118"/>
      <c r="T1089" s="119"/>
      <c r="U1089" s="119"/>
      <c r="V1089" s="119"/>
      <c r="W1089" s="119"/>
      <c r="X1089" s="119"/>
      <c r="BH1089" s="118"/>
      <c r="BI1089" s="118"/>
    </row>
    <row r="1090" spans="4:61" ht="12.75">
      <c r="D1090" s="118"/>
      <c r="K1090" s="118"/>
      <c r="T1090" s="119"/>
      <c r="U1090" s="119"/>
      <c r="V1090" s="119"/>
      <c r="W1090" s="119"/>
      <c r="X1090" s="119"/>
      <c r="BH1090" s="118"/>
      <c r="BI1090" s="118"/>
    </row>
    <row r="1091" spans="4:61" ht="12.75">
      <c r="D1091" s="118"/>
      <c r="K1091" s="118"/>
      <c r="T1091" s="119"/>
      <c r="U1091" s="119"/>
      <c r="V1091" s="119"/>
      <c r="W1091" s="119"/>
      <c r="X1091" s="119"/>
      <c r="BH1091" s="118"/>
      <c r="BI1091" s="118"/>
    </row>
    <row r="1092" spans="4:61" ht="12.75">
      <c r="D1092" s="118"/>
      <c r="K1092" s="118"/>
      <c r="T1092" s="119"/>
      <c r="U1092" s="119"/>
      <c r="V1092" s="119"/>
      <c r="W1092" s="119"/>
      <c r="X1092" s="119"/>
      <c r="BH1092" s="118"/>
      <c r="BI1092" s="118"/>
    </row>
    <row r="1093" spans="4:61" ht="12.75">
      <c r="D1093" s="118"/>
      <c r="K1093" s="118"/>
      <c r="T1093" s="119"/>
      <c r="U1093" s="119"/>
      <c r="V1093" s="119"/>
      <c r="W1093" s="119"/>
      <c r="X1093" s="119"/>
      <c r="BH1093" s="118"/>
      <c r="BI1093" s="118"/>
    </row>
    <row r="1094" spans="4:61" ht="12.75">
      <c r="D1094" s="118"/>
      <c r="K1094" s="118"/>
      <c r="T1094" s="119"/>
      <c r="U1094" s="119"/>
      <c r="V1094" s="119"/>
      <c r="W1094" s="119"/>
      <c r="X1094" s="119"/>
      <c r="BH1094" s="118"/>
      <c r="BI1094" s="118"/>
    </row>
    <row r="1095" spans="4:61" ht="12.75">
      <c r="D1095" s="118"/>
      <c r="K1095" s="118"/>
      <c r="T1095" s="119"/>
      <c r="U1095" s="119"/>
      <c r="V1095" s="119"/>
      <c r="W1095" s="119"/>
      <c r="X1095" s="119"/>
      <c r="BH1095" s="118"/>
      <c r="BI1095" s="118"/>
    </row>
    <row r="1096" spans="4:61" ht="12.75">
      <c r="D1096" s="118"/>
      <c r="K1096" s="118"/>
      <c r="T1096" s="119"/>
      <c r="U1096" s="119"/>
      <c r="V1096" s="119"/>
      <c r="W1096" s="119"/>
      <c r="X1096" s="119"/>
      <c r="BH1096" s="118"/>
      <c r="BI1096" s="118"/>
    </row>
    <row r="1097" spans="4:61" ht="12.75">
      <c r="D1097" s="118"/>
      <c r="K1097" s="118"/>
      <c r="T1097" s="119"/>
      <c r="U1097" s="119"/>
      <c r="V1097" s="119"/>
      <c r="W1097" s="119"/>
      <c r="X1097" s="119"/>
      <c r="BH1097" s="118"/>
      <c r="BI1097" s="118"/>
    </row>
    <row r="1098" spans="4:61" ht="12.75">
      <c r="D1098" s="118"/>
      <c r="K1098" s="118"/>
      <c r="T1098" s="119"/>
      <c r="U1098" s="119"/>
      <c r="V1098" s="119"/>
      <c r="W1098" s="119"/>
      <c r="X1098" s="119"/>
      <c r="BH1098" s="118"/>
      <c r="BI1098" s="118"/>
    </row>
    <row r="1099" spans="4:61" ht="12.75">
      <c r="D1099" s="118"/>
      <c r="K1099" s="118"/>
      <c r="T1099" s="119"/>
      <c r="U1099" s="119"/>
      <c r="V1099" s="119"/>
      <c r="W1099" s="119"/>
      <c r="X1099" s="119"/>
      <c r="BH1099" s="118"/>
      <c r="BI1099" s="118"/>
    </row>
    <row r="1100" spans="4:61" ht="12.75">
      <c r="D1100" s="118"/>
      <c r="K1100" s="118"/>
      <c r="T1100" s="119"/>
      <c r="U1100" s="119"/>
      <c r="V1100" s="119"/>
      <c r="W1100" s="119"/>
      <c r="X1100" s="119"/>
      <c r="BH1100" s="118"/>
      <c r="BI1100" s="118"/>
    </row>
    <row r="1101" spans="4:61" ht="12.75">
      <c r="D1101" s="118"/>
      <c r="K1101" s="118"/>
      <c r="T1101" s="119"/>
      <c r="U1101" s="119"/>
      <c r="V1101" s="119"/>
      <c r="W1101" s="119"/>
      <c r="X1101" s="119"/>
      <c r="BH1101" s="118"/>
      <c r="BI1101" s="118"/>
    </row>
    <row r="1102" spans="4:61" ht="12.75">
      <c r="D1102" s="118"/>
      <c r="K1102" s="118"/>
      <c r="T1102" s="119"/>
      <c r="U1102" s="119"/>
      <c r="V1102" s="119"/>
      <c r="W1102" s="119"/>
      <c r="X1102" s="119"/>
      <c r="BH1102" s="118"/>
      <c r="BI1102" s="118"/>
    </row>
    <row r="1103" spans="4:61" ht="12.75">
      <c r="D1103" s="118"/>
      <c r="K1103" s="118"/>
      <c r="T1103" s="119"/>
      <c r="U1103" s="119"/>
      <c r="V1103" s="119"/>
      <c r="W1103" s="119"/>
      <c r="X1103" s="119"/>
      <c r="BH1103" s="118"/>
      <c r="BI1103" s="118"/>
    </row>
    <row r="1104" spans="4:61" ht="12.75">
      <c r="D1104" s="118"/>
      <c r="K1104" s="118"/>
      <c r="T1104" s="119"/>
      <c r="U1104" s="119"/>
      <c r="V1104" s="119"/>
      <c r="W1104" s="119"/>
      <c r="X1104" s="119"/>
      <c r="BH1104" s="118"/>
      <c r="BI1104" s="118"/>
    </row>
    <row r="1105" spans="4:61" ht="12.75">
      <c r="D1105" s="118"/>
      <c r="K1105" s="118"/>
      <c r="T1105" s="119"/>
      <c r="U1105" s="119"/>
      <c r="V1105" s="119"/>
      <c r="W1105" s="119"/>
      <c r="X1105" s="119"/>
      <c r="BH1105" s="118"/>
      <c r="BI1105" s="118"/>
    </row>
    <row r="1106" spans="4:61" ht="12.75">
      <c r="D1106" s="118"/>
      <c r="K1106" s="118"/>
      <c r="T1106" s="119"/>
      <c r="U1106" s="119"/>
      <c r="V1106" s="119"/>
      <c r="W1106" s="119"/>
      <c r="X1106" s="119"/>
      <c r="BH1106" s="118"/>
      <c r="BI1106" s="118"/>
    </row>
    <row r="1107" spans="4:61" ht="12.75">
      <c r="D1107" s="118"/>
      <c r="K1107" s="118"/>
      <c r="T1107" s="119"/>
      <c r="U1107" s="119"/>
      <c r="V1107" s="119"/>
      <c r="W1107" s="119"/>
      <c r="X1107" s="119"/>
      <c r="BH1107" s="118"/>
      <c r="BI1107" s="118"/>
    </row>
    <row r="1108" spans="4:61" ht="12.75">
      <c r="D1108" s="118"/>
      <c r="K1108" s="118"/>
      <c r="T1108" s="119"/>
      <c r="U1108" s="119"/>
      <c r="V1108" s="119"/>
      <c r="W1108" s="119"/>
      <c r="X1108" s="119"/>
      <c r="BH1108" s="118"/>
      <c r="BI1108" s="118"/>
    </row>
    <row r="1109" spans="4:61" ht="12.75">
      <c r="D1109" s="118"/>
      <c r="K1109" s="118"/>
      <c r="T1109" s="119"/>
      <c r="U1109" s="119"/>
      <c r="V1109" s="119"/>
      <c r="W1109" s="119"/>
      <c r="X1109" s="119"/>
      <c r="BH1109" s="118"/>
      <c r="BI1109" s="118"/>
    </row>
    <row r="1110" spans="4:61" ht="12.75">
      <c r="D1110" s="118"/>
      <c r="K1110" s="118"/>
      <c r="T1110" s="119"/>
      <c r="U1110" s="119"/>
      <c r="V1110" s="119"/>
      <c r="W1110" s="119"/>
      <c r="X1110" s="119"/>
      <c r="BH1110" s="118"/>
      <c r="BI1110" s="118"/>
    </row>
    <row r="1111" spans="4:61" ht="12.75">
      <c r="D1111" s="118"/>
      <c r="K1111" s="118"/>
      <c r="T1111" s="119"/>
      <c r="U1111" s="119"/>
      <c r="V1111" s="119"/>
      <c r="W1111" s="119"/>
      <c r="X1111" s="119"/>
      <c r="BH1111" s="118"/>
      <c r="BI1111" s="118"/>
    </row>
    <row r="1112" spans="4:61" ht="12.75">
      <c r="D1112" s="118"/>
      <c r="K1112" s="118"/>
      <c r="T1112" s="119"/>
      <c r="U1112" s="119"/>
      <c r="V1112" s="119"/>
      <c r="W1112" s="119"/>
      <c r="X1112" s="119"/>
      <c r="BH1112" s="118"/>
      <c r="BI1112" s="118"/>
    </row>
    <row r="1113" spans="4:61" ht="12.75">
      <c r="D1113" s="118"/>
      <c r="K1113" s="118"/>
      <c r="T1113" s="119"/>
      <c r="U1113" s="119"/>
      <c r="V1113" s="119"/>
      <c r="W1113" s="119"/>
      <c r="X1113" s="119"/>
      <c r="BH1113" s="118"/>
      <c r="BI1113" s="118"/>
    </row>
    <row r="1114" spans="4:61" ht="12.75">
      <c r="D1114" s="118"/>
      <c r="K1114" s="118"/>
      <c r="T1114" s="119"/>
      <c r="U1114" s="119"/>
      <c r="V1114" s="119"/>
      <c r="W1114" s="119"/>
      <c r="X1114" s="119"/>
      <c r="BH1114" s="118"/>
      <c r="BI1114" s="118"/>
    </row>
    <row r="1115" spans="4:61" ht="12.75">
      <c r="D1115" s="118"/>
      <c r="K1115" s="118"/>
      <c r="T1115" s="119"/>
      <c r="U1115" s="119"/>
      <c r="V1115" s="119"/>
      <c r="W1115" s="119"/>
      <c r="X1115" s="119"/>
      <c r="BH1115" s="118"/>
      <c r="BI1115" s="118"/>
    </row>
    <row r="1116" spans="4:61" ht="12.75">
      <c r="D1116" s="118"/>
      <c r="K1116" s="118"/>
      <c r="T1116" s="119"/>
      <c r="U1116" s="119"/>
      <c r="V1116" s="119"/>
      <c r="W1116" s="119"/>
      <c r="X1116" s="119"/>
      <c r="BH1116" s="118"/>
      <c r="BI1116" s="118"/>
    </row>
    <row r="1117" spans="4:61" ht="12.75">
      <c r="D1117" s="118"/>
      <c r="K1117" s="118"/>
      <c r="T1117" s="119"/>
      <c r="U1117" s="119"/>
      <c r="V1117" s="119"/>
      <c r="W1117" s="119"/>
      <c r="X1117" s="119"/>
      <c r="BH1117" s="118"/>
      <c r="BI1117" s="118"/>
    </row>
    <row r="1118" spans="4:61" ht="12.75">
      <c r="D1118" s="118"/>
      <c r="K1118" s="118"/>
      <c r="T1118" s="119"/>
      <c r="U1118" s="119"/>
      <c r="V1118" s="119"/>
      <c r="W1118" s="119"/>
      <c r="X1118" s="119"/>
      <c r="BH1118" s="118"/>
      <c r="BI1118" s="118"/>
    </row>
    <row r="1119" spans="4:61" ht="12.75">
      <c r="D1119" s="118"/>
      <c r="K1119" s="118"/>
      <c r="T1119" s="119"/>
      <c r="U1119" s="119"/>
      <c r="V1119" s="119"/>
      <c r="W1119" s="119"/>
      <c r="X1119" s="119"/>
      <c r="BH1119" s="118"/>
      <c r="BI1119" s="118"/>
    </row>
    <row r="1120" spans="4:61" ht="12.75">
      <c r="D1120" s="118"/>
      <c r="K1120" s="118"/>
      <c r="T1120" s="119"/>
      <c r="U1120" s="119"/>
      <c r="V1120" s="119"/>
      <c r="W1120" s="119"/>
      <c r="X1120" s="119"/>
      <c r="BH1120" s="118"/>
      <c r="BI1120" s="118"/>
    </row>
    <row r="1121" spans="4:61" ht="12.75">
      <c r="D1121" s="118"/>
      <c r="K1121" s="118"/>
      <c r="T1121" s="119"/>
      <c r="U1121" s="119"/>
      <c r="V1121" s="119"/>
      <c r="W1121" s="119"/>
      <c r="X1121" s="119"/>
      <c r="BH1121" s="118"/>
      <c r="BI1121" s="118"/>
    </row>
    <row r="1122" spans="4:61" ht="12.75">
      <c r="D1122" s="118"/>
      <c r="K1122" s="118"/>
      <c r="T1122" s="119"/>
      <c r="U1122" s="119"/>
      <c r="V1122" s="119"/>
      <c r="W1122" s="119"/>
      <c r="X1122" s="119"/>
      <c r="BH1122" s="118"/>
      <c r="BI1122" s="118"/>
    </row>
    <row r="1123" spans="4:61" ht="12.75">
      <c r="D1123" s="118"/>
      <c r="K1123" s="118"/>
      <c r="T1123" s="119"/>
      <c r="U1123" s="119"/>
      <c r="V1123" s="119"/>
      <c r="W1123" s="119"/>
      <c r="X1123" s="119"/>
      <c r="BH1123" s="118"/>
      <c r="BI1123" s="118"/>
    </row>
    <row r="1124" spans="4:61" ht="12.75">
      <c r="D1124" s="118"/>
      <c r="K1124" s="118"/>
      <c r="T1124" s="119"/>
      <c r="U1124" s="119"/>
      <c r="V1124" s="119"/>
      <c r="W1124" s="119"/>
      <c r="X1124" s="119"/>
      <c r="BH1124" s="118"/>
      <c r="BI1124" s="118"/>
    </row>
    <row r="1125" spans="4:61" ht="12.75">
      <c r="D1125" s="118"/>
      <c r="K1125" s="118"/>
      <c r="T1125" s="119"/>
      <c r="U1125" s="119"/>
      <c r="V1125" s="119"/>
      <c r="W1125" s="119"/>
      <c r="X1125" s="119"/>
      <c r="BH1125" s="118"/>
      <c r="BI1125" s="118"/>
    </row>
    <row r="1126" spans="4:61" ht="12.75">
      <c r="D1126" s="118"/>
      <c r="K1126" s="118"/>
      <c r="T1126" s="119"/>
      <c r="U1126" s="119"/>
      <c r="V1126" s="119"/>
      <c r="W1126" s="119"/>
      <c r="X1126" s="119"/>
      <c r="BH1126" s="118"/>
      <c r="BI1126" s="118"/>
    </row>
    <row r="1127" spans="4:61" ht="12.75">
      <c r="D1127" s="118"/>
      <c r="K1127" s="118"/>
      <c r="T1127" s="119"/>
      <c r="U1127" s="119"/>
      <c r="V1127" s="119"/>
      <c r="W1127" s="119"/>
      <c r="X1127" s="119"/>
      <c r="BH1127" s="118"/>
      <c r="BI1127" s="118"/>
    </row>
    <row r="1128" spans="4:61" ht="12.75">
      <c r="D1128" s="118"/>
      <c r="K1128" s="118"/>
      <c r="T1128" s="119"/>
      <c r="U1128" s="119"/>
      <c r="V1128" s="119"/>
      <c r="W1128" s="119"/>
      <c r="X1128" s="119"/>
      <c r="BH1128" s="118"/>
      <c r="BI1128" s="118"/>
    </row>
    <row r="1129" spans="4:61" ht="12.75">
      <c r="D1129" s="118"/>
      <c r="K1129" s="118"/>
      <c r="T1129" s="119"/>
      <c r="U1129" s="119"/>
      <c r="V1129" s="119"/>
      <c r="W1129" s="119"/>
      <c r="X1129" s="119"/>
      <c r="BH1129" s="118"/>
      <c r="BI1129" s="118"/>
    </row>
    <row r="1130" spans="4:61" ht="12.75">
      <c r="D1130" s="118"/>
      <c r="K1130" s="118"/>
      <c r="T1130" s="119"/>
      <c r="U1130" s="119"/>
      <c r="V1130" s="119"/>
      <c r="W1130" s="119"/>
      <c r="X1130" s="119"/>
      <c r="BH1130" s="118"/>
      <c r="BI1130" s="118"/>
    </row>
    <row r="1131" spans="4:61" ht="12.75">
      <c r="D1131" s="118"/>
      <c r="K1131" s="118"/>
      <c r="T1131" s="119"/>
      <c r="U1131" s="119"/>
      <c r="V1131" s="119"/>
      <c r="W1131" s="119"/>
      <c r="X1131" s="119"/>
      <c r="BH1131" s="118"/>
      <c r="BI1131" s="118"/>
    </row>
  </sheetData>
  <autoFilter ref="A2:BI155">
    <sortState ref="A2:BI155">
      <sortCondition ref="A2:A155"/>
    </sortState>
  </autoFilter>
  <mergeCells count="9">
    <mergeCell ref="BA1:BC1"/>
    <mergeCell ref="BE1:BI1"/>
    <mergeCell ref="B1:F1"/>
    <mergeCell ref="G1:M1"/>
    <mergeCell ref="N1:O1"/>
    <mergeCell ref="P1:S1"/>
    <mergeCell ref="T1:X1"/>
    <mergeCell ref="Y1:AI1"/>
    <mergeCell ref="AK1:AW1"/>
  </mergeCells>
  <conditionalFormatting sqref="D3:D106 E3:E92 G3:G155 BA10 F16 E94:E114 D108:D154 E118:E123 E127:E154">
    <cfRule type="containsText" dxfId="3" priority="1" operator="containsText" text="commercial">
      <formula>NOT(ISERROR(SEARCH(("commercial"),(D3))))</formula>
    </cfRule>
  </conditionalFormatting>
  <conditionalFormatting sqref="K3:Q4 R3:AJ129 AK3:AQ4 AW3:AW5 AX3:AX15 AY3:AZ17 BF3:BG5 AW11 AK13:AK17 AM13:AP15 O17:Q17 AL17:AQ17 AV17:AX17 AO29:AO33 AK68:BI68 AK70:AX70 AY70:AZ73 BA70:BI70 AY82:AZ86 AK103:BI103 R131:AJ154 AL132 P144:P150 AM144:AM150 AP144:AP150 AR144:AT150 BA144:BE150">
    <cfRule type="containsText" dxfId="2" priority="2" operator="containsText" text="Yes">
      <formula>NOT(ISERROR(SEARCH(("Yes"),(K3))))</formula>
    </cfRule>
  </conditionalFormatting>
  <conditionalFormatting sqref="A1:A154 B1:C155 D1:D106 E1:E92 F1:F154 G1:G155 H1:J154 K1:K114 L1:BD154 BE1:BE155 BF1:BI154 E94:E123 D108:D154 K118:K154 E127:E154">
    <cfRule type="containsText" dxfId="1" priority="3" operator="containsText" text="Yes">
      <formula>NOT(ISERROR(SEARCH(("Yes"),(A1))))</formula>
    </cfRule>
  </conditionalFormatting>
  <conditionalFormatting sqref="K3:AK4 AL3:BE129 O17:AA17 AF17:AK17 E43 S47:AB47 R52:U52 S61:X61 V63:X66 BF77 S80:Y80 S82:Y82 S87:U88 R111:U111 S122:Z122 AL131:BD154 BE131:BE155 R137:Y138 S152:Z153">
    <cfRule type="containsText" dxfId="0" priority="4" operator="containsText" text="Yes">
      <formula>NOT(ISERROR(SEARCH(("Yes"),(K3))))</formula>
    </cfRule>
  </conditionalFormatting>
  <hyperlinks>
    <hyperlink ref="BB2" r:id="rId1"/>
    <hyperlink ref="BC2" r:id="rId2"/>
    <hyperlink ref="BD2" r:id="rId3"/>
    <hyperlink ref="D3" r:id="rId4"/>
    <hyperlink ref="E3" r:id="rId5"/>
    <hyperlink ref="G3" r:id="rId6"/>
    <hyperlink ref="D4" r:id="rId7"/>
    <hyperlink ref="G4" r:id="rId8"/>
    <hyperlink ref="D5" r:id="rId9"/>
    <hyperlink ref="E6" r:id="rId10"/>
    <hyperlink ref="D7" r:id="rId11"/>
    <hyperlink ref="G7" r:id="rId12"/>
    <hyperlink ref="D8" r:id="rId13"/>
    <hyperlink ref="BA8" r:id="rId14"/>
    <hyperlink ref="BB8" r:id="rId15"/>
    <hyperlink ref="D9" r:id="rId16"/>
    <hyperlink ref="G9" r:id="rId17"/>
    <hyperlink ref="BD9" r:id="rId18"/>
    <hyperlink ref="D10" r:id="rId19"/>
    <hyperlink ref="E10" r:id="rId20"/>
    <hyperlink ref="D11" r:id="rId21"/>
    <hyperlink ref="E11" r:id="rId22"/>
    <hyperlink ref="D12" r:id="rId23"/>
    <hyperlink ref="D13" r:id="rId24"/>
    <hyperlink ref="G13" r:id="rId25"/>
    <hyperlink ref="D14" r:id="rId26"/>
    <hyperlink ref="G14" r:id="rId27"/>
    <hyperlink ref="D15" r:id="rId28"/>
    <hyperlink ref="G15" r:id="rId29"/>
    <hyperlink ref="E16" r:id="rId30"/>
    <hyperlink ref="BD16" r:id="rId31"/>
    <hyperlink ref="D17" r:id="rId32"/>
    <hyperlink ref="G17" r:id="rId33"/>
    <hyperlink ref="D18" r:id="rId34"/>
    <hyperlink ref="E18" r:id="rId35"/>
    <hyperlink ref="AJ18" r:id="rId36"/>
    <hyperlink ref="D19" r:id="rId37"/>
    <hyperlink ref="BF19" r:id="rId38"/>
    <hyperlink ref="D20" r:id="rId39"/>
    <hyperlink ref="K20" r:id="rId40"/>
    <hyperlink ref="D21" r:id="rId41"/>
    <hyperlink ref="BA21" r:id="rId42"/>
    <hyperlink ref="D22" r:id="rId43"/>
    <hyperlink ref="D23" r:id="rId44"/>
    <hyperlink ref="G23" r:id="rId45"/>
    <hyperlink ref="E24" r:id="rId46"/>
    <hyperlink ref="E25" r:id="rId47"/>
    <hyperlink ref="D26" r:id="rId48"/>
    <hyperlink ref="E26" r:id="rId49" location="covenant"/>
    <hyperlink ref="BD26" r:id="rId50"/>
    <hyperlink ref="D27" r:id="rId51"/>
    <hyperlink ref="G27" r:id="rId52"/>
    <hyperlink ref="D28" r:id="rId53"/>
    <hyperlink ref="E28" r:id="rId54"/>
    <hyperlink ref="D29" r:id="rId55"/>
    <hyperlink ref="BA29" r:id="rId56"/>
    <hyperlink ref="D30" r:id="rId57"/>
    <hyperlink ref="G30" r:id="rId58"/>
    <hyperlink ref="D31" r:id="rId59"/>
    <hyperlink ref="G31" r:id="rId60"/>
    <hyperlink ref="D32" r:id="rId61"/>
    <hyperlink ref="G32" r:id="rId62"/>
    <hyperlink ref="D33" r:id="rId63"/>
    <hyperlink ref="BD33" r:id="rId64"/>
    <hyperlink ref="D34" r:id="rId65"/>
    <hyperlink ref="G34" r:id="rId66"/>
    <hyperlink ref="D35" r:id="rId67"/>
    <hyperlink ref="G35" r:id="rId68"/>
    <hyperlink ref="BA35" r:id="rId69"/>
    <hyperlink ref="BB35" r:id="rId70"/>
    <hyperlink ref="D36" r:id="rId71"/>
    <hyperlink ref="G36" r:id="rId72"/>
    <hyperlink ref="D37" r:id="rId73"/>
    <hyperlink ref="G37" r:id="rId74"/>
    <hyperlink ref="D38" r:id="rId75"/>
    <hyperlink ref="J38" r:id="rId76"/>
    <hyperlink ref="M38" r:id="rId77"/>
    <hyperlink ref="D39" r:id="rId78"/>
    <hyperlink ref="D40" r:id="rId79"/>
    <hyperlink ref="G40" r:id="rId80"/>
    <hyperlink ref="J41" r:id="rId81"/>
    <hyperlink ref="D42" r:id="rId82"/>
    <hyperlink ref="D43" r:id="rId83"/>
    <hyperlink ref="D44" r:id="rId84"/>
    <hyperlink ref="G44" r:id="rId85"/>
    <hyperlink ref="D45" r:id="rId86"/>
    <hyperlink ref="G45" r:id="rId87"/>
    <hyperlink ref="D46" r:id="rId88"/>
    <hyperlink ref="G46" r:id="rId89"/>
    <hyperlink ref="D47" r:id="rId90"/>
    <hyperlink ref="G47" r:id="rId91"/>
    <hyperlink ref="D48" r:id="rId92"/>
    <hyperlink ref="D49" r:id="rId93"/>
    <hyperlink ref="G49" r:id="rId94"/>
    <hyperlink ref="D50" r:id="rId95"/>
    <hyperlink ref="G50" r:id="rId96"/>
    <hyperlink ref="D51" r:id="rId97"/>
    <hyperlink ref="D52" r:id="rId98"/>
    <hyperlink ref="G52" r:id="rId99"/>
    <hyperlink ref="D53" r:id="rId100"/>
    <hyperlink ref="G53" r:id="rId101"/>
    <hyperlink ref="D54" r:id="rId102"/>
    <hyperlink ref="D55" r:id="rId103"/>
    <hyperlink ref="E55" r:id="rId104"/>
    <hyperlink ref="G55" r:id="rId105"/>
    <hyperlink ref="D56" r:id="rId106"/>
    <hyperlink ref="G56" r:id="rId107"/>
    <hyperlink ref="AU56" r:id="rId108"/>
    <hyperlink ref="D57" r:id="rId109"/>
    <hyperlink ref="G57" r:id="rId110"/>
    <hyperlink ref="D58" r:id="rId111"/>
    <hyperlink ref="G58" r:id="rId112"/>
    <hyperlink ref="D59" r:id="rId113"/>
    <hyperlink ref="E60" r:id="rId114"/>
    <hyperlink ref="J60" r:id="rId115"/>
    <hyperlink ref="D61" r:id="rId116"/>
    <hyperlink ref="G61" r:id="rId117"/>
    <hyperlink ref="D62" r:id="rId118"/>
    <hyperlink ref="D63" r:id="rId119"/>
    <hyperlink ref="G63" r:id="rId120"/>
    <hyperlink ref="D64" r:id="rId121"/>
    <hyperlink ref="G64" r:id="rId122"/>
    <hyperlink ref="D65" r:id="rId123"/>
    <hyperlink ref="G65" r:id="rId124"/>
    <hyperlink ref="D66" r:id="rId125"/>
    <hyperlink ref="G66" r:id="rId126"/>
    <hyperlink ref="D67" r:id="rId127"/>
    <hyperlink ref="G67" r:id="rId128"/>
    <hyperlink ref="D68" r:id="rId129"/>
    <hyperlink ref="G68" r:id="rId130"/>
    <hyperlink ref="D69" r:id="rId131"/>
    <hyperlink ref="D70" r:id="rId132"/>
    <hyperlink ref="G70" r:id="rId133"/>
    <hyperlink ref="BA70" r:id="rId134"/>
    <hyperlink ref="D71" r:id="rId135"/>
    <hyperlink ref="G71" r:id="rId136"/>
    <hyperlink ref="D72" r:id="rId137"/>
    <hyperlink ref="G72" r:id="rId138"/>
    <hyperlink ref="D73" r:id="rId139"/>
    <hyperlink ref="E73" r:id="rId140"/>
    <hyperlink ref="BI73" r:id="rId141"/>
    <hyperlink ref="D74" r:id="rId142"/>
    <hyperlink ref="BD74" r:id="rId143"/>
    <hyperlink ref="D75" r:id="rId144"/>
    <hyperlink ref="G75" r:id="rId145"/>
    <hyperlink ref="D76" r:id="rId146"/>
    <hyperlink ref="G76" r:id="rId147"/>
    <hyperlink ref="D77" r:id="rId148"/>
    <hyperlink ref="G77" r:id="rId149"/>
    <hyperlink ref="D78" r:id="rId150"/>
    <hyperlink ref="G78" r:id="rId151"/>
    <hyperlink ref="D79" r:id="rId152"/>
    <hyperlink ref="G79" r:id="rId153"/>
    <hyperlink ref="D80" r:id="rId154"/>
    <hyperlink ref="G80" r:id="rId155"/>
    <hyperlink ref="D81" r:id="rId156"/>
    <hyperlink ref="E81" r:id="rId157"/>
    <hyperlink ref="K81" r:id="rId158"/>
    <hyperlink ref="BD81" r:id="rId159"/>
    <hyperlink ref="D82" r:id="rId160"/>
    <hyperlink ref="G82" r:id="rId161"/>
    <hyperlink ref="D83" r:id="rId162"/>
    <hyperlink ref="G83" r:id="rId163"/>
    <hyperlink ref="D84" r:id="rId164"/>
    <hyperlink ref="G84" r:id="rId165"/>
    <hyperlink ref="D85" r:id="rId166"/>
    <hyperlink ref="G85" r:id="rId167"/>
    <hyperlink ref="E86" r:id="rId168"/>
    <hyperlink ref="D87" r:id="rId169"/>
    <hyperlink ref="G87" r:id="rId170"/>
    <hyperlink ref="D88" r:id="rId171"/>
    <hyperlink ref="G88" r:id="rId172"/>
    <hyperlink ref="D89" r:id="rId173"/>
    <hyperlink ref="G89" r:id="rId174"/>
    <hyperlink ref="D90" r:id="rId175"/>
    <hyperlink ref="G90" r:id="rId176"/>
    <hyperlink ref="BD90" r:id="rId177"/>
    <hyperlink ref="D91" r:id="rId178"/>
    <hyperlink ref="E91" r:id="rId179"/>
    <hyperlink ref="D92" r:id="rId180"/>
    <hyperlink ref="G92" r:id="rId181"/>
    <hyperlink ref="D93" r:id="rId182"/>
    <hyperlink ref="J93" r:id="rId183"/>
    <hyperlink ref="K93" r:id="rId184"/>
    <hyperlink ref="D94" r:id="rId185"/>
    <hyperlink ref="E94" r:id="rId186"/>
    <hyperlink ref="D95" r:id="rId187"/>
    <hyperlink ref="G95" r:id="rId188"/>
    <hyperlink ref="E96" r:id="rId189"/>
    <hyperlink ref="E97" r:id="rId190"/>
    <hyperlink ref="G97" r:id="rId191"/>
    <hyperlink ref="D98" r:id="rId192"/>
    <hyperlink ref="G98" r:id="rId193"/>
    <hyperlink ref="D99" r:id="rId194"/>
    <hyperlink ref="D100" r:id="rId195"/>
    <hyperlink ref="G100" r:id="rId196"/>
    <hyperlink ref="D101" r:id="rId197"/>
    <hyperlink ref="E101" r:id="rId198"/>
    <hyperlink ref="G101" r:id="rId199"/>
    <hyperlink ref="D102" r:id="rId200"/>
    <hyperlink ref="E102" r:id="rId201"/>
    <hyperlink ref="G102" r:id="rId202"/>
    <hyperlink ref="D103" r:id="rId203"/>
    <hyperlink ref="E103" r:id="rId204"/>
    <hyperlink ref="G103" r:id="rId205"/>
    <hyperlink ref="D104" r:id="rId206"/>
    <hyperlink ref="E104" r:id="rId207"/>
    <hyperlink ref="J104" r:id="rId208"/>
    <hyperlink ref="K104" r:id="rId209"/>
    <hyperlink ref="BA104" r:id="rId210"/>
    <hyperlink ref="BD104" r:id="rId211"/>
    <hyperlink ref="BF104" r:id="rId212"/>
    <hyperlink ref="BG104" r:id="rId213"/>
    <hyperlink ref="BI104" r:id="rId214"/>
    <hyperlink ref="D105" r:id="rId215"/>
    <hyperlink ref="D106" r:id="rId216"/>
    <hyperlink ref="E106" r:id="rId217"/>
    <hyperlink ref="D107" r:id="rId218"/>
    <hyperlink ref="E107" r:id="rId219"/>
    <hyperlink ref="D108" r:id="rId220"/>
    <hyperlink ref="G108" r:id="rId221"/>
    <hyperlink ref="J108" r:id="rId222"/>
    <hyperlink ref="D109" r:id="rId223"/>
    <hyperlink ref="G109" r:id="rId224"/>
    <hyperlink ref="D110" r:id="rId225"/>
    <hyperlink ref="AU110" r:id="rId226"/>
    <hyperlink ref="BA110" r:id="rId227"/>
    <hyperlink ref="D111" r:id="rId228"/>
    <hyperlink ref="G111" r:id="rId229"/>
    <hyperlink ref="D112" r:id="rId230"/>
    <hyperlink ref="G112" r:id="rId231"/>
    <hyperlink ref="D113" r:id="rId232"/>
    <hyperlink ref="G113" r:id="rId233"/>
    <hyperlink ref="E114" r:id="rId234"/>
    <hyperlink ref="J114" r:id="rId235"/>
    <hyperlink ref="D115" r:id="rId236"/>
    <hyperlink ref="G115" r:id="rId237"/>
    <hyperlink ref="D116" r:id="rId238"/>
    <hyperlink ref="G116" r:id="rId239"/>
    <hyperlink ref="D117" r:id="rId240"/>
    <hyperlink ref="E117" r:id="rId241"/>
    <hyperlink ref="G117" r:id="rId242"/>
    <hyperlink ref="D118" r:id="rId243"/>
    <hyperlink ref="G118" r:id="rId244"/>
    <hyperlink ref="D119" r:id="rId245"/>
    <hyperlink ref="G119" r:id="rId246"/>
    <hyperlink ref="D120" r:id="rId247"/>
    <hyperlink ref="D121" r:id="rId248"/>
    <hyperlink ref="G121" r:id="rId249"/>
    <hyperlink ref="D122" r:id="rId250"/>
    <hyperlink ref="G122" r:id="rId251"/>
    <hyperlink ref="D123" r:id="rId252"/>
    <hyperlink ref="E123" r:id="rId253"/>
    <hyperlink ref="G123" r:id="rId254"/>
    <hyperlink ref="D124" r:id="rId255"/>
    <hyperlink ref="G124" r:id="rId256"/>
    <hyperlink ref="D125" r:id="rId257"/>
    <hyperlink ref="G125" r:id="rId258"/>
    <hyperlink ref="D126" r:id="rId259"/>
    <hyperlink ref="G126" r:id="rId260"/>
    <hyperlink ref="D127" r:id="rId261"/>
    <hyperlink ref="G127" r:id="rId262"/>
    <hyperlink ref="D128" r:id="rId263"/>
    <hyperlink ref="G128" r:id="rId264"/>
    <hyperlink ref="D129" r:id="rId265"/>
    <hyperlink ref="E129" r:id="rId266"/>
    <hyperlink ref="G129" r:id="rId267"/>
    <hyperlink ref="D130" r:id="rId268"/>
    <hyperlink ref="G130" r:id="rId269"/>
    <hyperlink ref="D131" r:id="rId270"/>
    <hyperlink ref="D132" r:id="rId271"/>
    <hyperlink ref="G132" r:id="rId272"/>
    <hyperlink ref="D133" r:id="rId273"/>
    <hyperlink ref="D134" r:id="rId274"/>
    <hyperlink ref="G134" r:id="rId275"/>
    <hyperlink ref="BB134" r:id="rId276"/>
    <hyperlink ref="D135" r:id="rId277"/>
    <hyperlink ref="G135" r:id="rId278"/>
    <hyperlink ref="D136" r:id="rId279"/>
    <hyperlink ref="AU136" r:id="rId280"/>
    <hyperlink ref="BD136" r:id="rId281"/>
    <hyperlink ref="D137" r:id="rId282"/>
    <hyperlink ref="G137" r:id="rId283"/>
    <hyperlink ref="D138" r:id="rId284"/>
    <hyperlink ref="G138" r:id="rId285"/>
    <hyperlink ref="D139" r:id="rId286"/>
    <hyperlink ref="E139" r:id="rId287"/>
    <hyperlink ref="G139" r:id="rId288"/>
    <hyperlink ref="D140" r:id="rId289"/>
    <hyperlink ref="D141" r:id="rId290"/>
    <hyperlink ref="G141" r:id="rId291"/>
    <hyperlink ref="D142" r:id="rId292"/>
    <hyperlink ref="F142" r:id="rId293"/>
    <hyperlink ref="G142" r:id="rId294"/>
    <hyperlink ref="D143" r:id="rId295"/>
    <hyperlink ref="BA143" r:id="rId296"/>
    <hyperlink ref="D144" r:id="rId297"/>
    <hyperlink ref="G144" r:id="rId298"/>
    <hyperlink ref="D145" r:id="rId299"/>
    <hyperlink ref="G145" r:id="rId300"/>
    <hyperlink ref="D146" r:id="rId301"/>
    <hyperlink ref="G146" r:id="rId302"/>
    <hyperlink ref="D147" r:id="rId303"/>
    <hyperlink ref="G147" r:id="rId304"/>
    <hyperlink ref="D148" r:id="rId305"/>
    <hyperlink ref="E148" r:id="rId306"/>
    <hyperlink ref="G148" r:id="rId307"/>
    <hyperlink ref="D149" r:id="rId308"/>
    <hyperlink ref="G149" r:id="rId309"/>
    <hyperlink ref="D150" r:id="rId310"/>
    <hyperlink ref="G150" r:id="rId311"/>
    <hyperlink ref="E151" r:id="rId312"/>
    <hyperlink ref="J151" r:id="rId313"/>
    <hyperlink ref="BF151" r:id="rId314"/>
    <hyperlink ref="D152" r:id="rId315"/>
    <hyperlink ref="G152" r:id="rId316"/>
    <hyperlink ref="D153" r:id="rId317"/>
    <hyperlink ref="G153" r:id="rId318"/>
    <hyperlink ref="D154" r:id="rId319"/>
    <hyperlink ref="D155" r:id="rId320"/>
    <hyperlink ref="G155" r:id="rId321"/>
    <hyperlink ref="D157" r:id="rId322"/>
    <hyperlink ref="D158" r:id="rId323"/>
    <hyperlink ref="D159" r:id="rId324"/>
    <hyperlink ref="D160" r:id="rId325"/>
    <hyperlink ref="D161" r:id="rId326"/>
    <hyperlink ref="D162" r:id="rId327"/>
    <hyperlink ref="D163" r:id="rId32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C2Matrix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MdLabSec</dc:creator>
  <cp:lastModifiedBy>MdLabSec</cp:lastModifiedBy>
  <dcterms:created xsi:type="dcterms:W3CDTF">2025-07-30T05:13:08Z</dcterms:created>
  <dcterms:modified xsi:type="dcterms:W3CDTF">2025-07-30T05:13:08Z</dcterms:modified>
</cp:coreProperties>
</file>